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minamiise\dfs\部署別\まちづくり推進課\財政係\99_その他財政\03_財政状況資料集\R5_財政状況資料集\03_令和５年度財政状況資料集（追加分）のホームページへの公表について（R7.9.22）\HP公表データ\"/>
    </mc:Choice>
  </mc:AlternateContent>
  <xr:revisionPtr revIDLastSave="0" documentId="13_ncr:1_{349F1BF1-B1B2-4550-A691-0C44644081C2}" xr6:coauthVersionLast="36" xr6:coauthVersionMax="47" xr10:uidLastSave="{00000000-0000-0000-0000-000000000000}"/>
  <bookViews>
    <workbookView xWindow="3825" yWindow="345" windowWidth="14400" windowHeight="81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F70" i="12"/>
  <c r="AA70" i="12"/>
  <c r="AF68" i="12"/>
  <c r="AA68" i="12"/>
  <c r="AF76" i="12"/>
  <c r="AF74" i="12" s="1"/>
  <c r="AA76" i="12"/>
  <c r="V76" i="12"/>
  <c r="Q76" i="12"/>
  <c r="AK74" i="12"/>
  <c r="AA74" i="12"/>
  <c r="V74" i="12"/>
  <c r="Q74" i="12"/>
  <c r="AU31" i="12" l="1"/>
  <c r="AU33" i="12"/>
  <c r="AU34" i="12"/>
  <c r="AU32" i="12"/>
  <c r="AA83" i="12" l="1"/>
  <c r="AF83" i="12"/>
  <c r="V83" i="12"/>
  <c r="Q83" i="12"/>
  <c r="AA80" i="12"/>
  <c r="AF80" i="12"/>
  <c r="V80" i="12"/>
  <c r="Q80" i="12"/>
  <c r="AK71" i="12"/>
  <c r="AK73" i="12"/>
  <c r="AK68" i="12"/>
  <c r="AK70" i="12"/>
  <c r="AF73" i="12"/>
  <c r="AF71" i="12" s="1"/>
  <c r="V68" i="12"/>
  <c r="V70" i="12"/>
  <c r="Q68" i="12"/>
  <c r="Q70" i="12"/>
  <c r="AA71" i="12"/>
  <c r="AA73" i="12"/>
  <c r="V73" i="12"/>
  <c r="V71" i="12" s="1"/>
  <c r="Q73" i="12"/>
  <c r="Q71" i="12" s="1"/>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<sst xmlns="http://schemas.openxmlformats.org/spreadsheetml/2006/main" count="1165" uniqueCount="583">
  <si>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</si>
  <si>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</si>
  <si>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</si>
  <si>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</si>
  <si>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</si>
  <si>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</si>
  <si>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</si>
  <si>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</si>
  <si>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</si>
  <si>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</si>
  <si>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</si>
  <si>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</si>
  <si>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</si>
  <si>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</si>
  <si>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</si>
  <si>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</si>
  <si>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</si>
  <si>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</si>
  <si>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</si>
  <si>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</si>
  <si>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</si>
  <si>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</si>
  <si>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</si>
  <si>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</si>
  <si>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</si>
  <si>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</si>
  <si>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</si>
  <si>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</si>
  <si>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</si>
  <si>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</si>
  <si>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</si>
  <si>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</si>
  <si>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</si>
  <si>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</si>
  <si>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</si>
  <si>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</si>
  <si>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</si>
  <si>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</si>
  <si>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</si>
  <si>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</si>
  <si>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</si>
  <si>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</si>
  <si>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</si>
  <si>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</si>
  <si>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</si>
  <si>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</si>
  <si>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</si>
  <si>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</si>
  <si>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</si>
  <si>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</si>
  <si>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</si>
  <si>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</si>
  <si>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</si>
  <si>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</si>
  <si>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</si>
  <si>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</si>
  <si>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</si>
  <si>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</si>
  <si>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</si>
  <si>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</si>
  <si>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</si>
  <si>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</si>
  <si>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</si>
  <si>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</si>
  <si>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</si>
  <si>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</si>
  <si>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</si>
  <si>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</si>
  <si>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</si>
  <si>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</si>
  <si>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</si>
  <si>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</si>
  <si>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</si>
  <si>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</si>
  <si>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</si>
  <si>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</si>
  <si>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</si>
  <si>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</si>
  <si>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</si>
  <si>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</si>
  <si>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</si>
  <si>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</si>
  <si>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</si>
  <si>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</si>
  <si>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</si>
  <si>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</si>
  <si>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</si>
  <si>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</si>
  <si>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</si>
  <si>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</si>
  <si>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</si>
  <si>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</si>
  <si>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</si>
  <si>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</si>
  <si>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</si>
  <si>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</si>
  <si>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</si>
  <si>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</si>
  <si>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</si>
  <si>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</si>
  <si>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</si>
  <si>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</si>
  <si>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</si>
  <si>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</si>
  <si>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</si>
  <si>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</si>
  <si>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</si>
  <si>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</si>
  <si>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</si>
  <si>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</si>
  <si>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</si>
  <si>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</si>
  <si>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</si>
  <si>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</si>
  <si>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</si>
  <si>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</si>
  <si>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</si>
  <si>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</si>
  <si>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</si>
  <si>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</si>
  <si>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</si>
  <si>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</si>
  <si>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</si>
  <si>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</si>
  <si>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</si>
  <si>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</si>
  <si>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</si>
  <si>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</si>
  <si>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</si>
  <si>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</si>
  <si>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</si>
  <si>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</si>
  <si>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</si>
  <si>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</si>
  <si>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</si>
  <si>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</si>
  <si>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</si>
  <si>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</si>
  <si>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</si>
  <si>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</si>
  <si>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</si>
  <si>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</si>
  <si>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</si>
  <si>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公共浄化槽事業特別会計</t>
    <phoneticPr fontId="5"/>
  </si>
  <si>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</si>
  <si>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</si>
  <si>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</si>
  <si>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</si>
  <si>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</si>
  <si>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</si>
  <si>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</si>
  <si>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</si>
  <si>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</si>
  <si>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</si>
  <si>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</si>
  <si>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</si>
  <si>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</si>
  <si>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</si>
  <si>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</si>
  <si>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</si>
  <si>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</si>
  <si>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</si>
  <si>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</si>
  <si>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</si>
  <si>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</si>
  <si>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</si>
  <si>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</si>
  <si>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</si>
  <si>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</si>
  <si>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</si>
  <si>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</si>
  <si>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</si>
  <si>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</si>
  <si>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</si>
  <si>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</si>
  <si>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</si>
  <si>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</si>
  <si>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</si>
  <si>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</si>
  <si>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</si>
  <si>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</si>
  <si>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</si>
  <si>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</si>
  <si>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</si>
  <si>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</si>
  <si>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</si>
  <si>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</si>
  <si>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</si>
  <si>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</si>
  <si>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</si>
  <si>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</si>
  <si>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</si>
  <si>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</si>
  <si>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</si>
  <si>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</si>
  <si>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</si>
  <si>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</si>
  <si>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</si>
  <si>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</si>
  <si>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</si>
  <si>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</si>
  <si>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</si>
  <si>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</si>
  <si>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</si>
  <si>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三重県南伊勢町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</si>
  <si>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</si>
  <si>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</si>
  <si>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</si>
  <si>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</si>
  <si>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</si>
  <si>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</si>
  <si>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</si>
  <si>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</si>
  <si>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</si>
  <si>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</si>
  <si>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</si>
  <si>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</si>
  <si>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</si>
  <si>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</si>
  <si>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</si>
  <si>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</si>
  <si>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</si>
  <si>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</si>
  <si>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</si>
  <si>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</si>
  <si>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</si>
  <si>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</si>
  <si>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</si>
  <si>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</si>
  <si>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</si>
  <si>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</si>
  <si>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</si>
  <si>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</si>
  <si>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</si>
  <si>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</si>
  <si>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</si>
  <si>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</si>
  <si>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</si>
  <si>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</si>
  <si>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</si>
  <si>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</si>
  <si>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</si>
  <si>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</si>
  <si>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</si>
  <si>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</si>
  <si>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</si>
  <si>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</si>
  <si>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</si>
  <si>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</si>
  <si>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</si>
  <si>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</si>
  <si>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</si>
  <si>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</si>
  <si>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</si>
  <si>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</si>
  <si>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</si>
  <si>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</si>
  <si>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</si>
  <si>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</si>
  <si>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</si>
  <si>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</si>
  <si>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</si>
  <si>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</si>
  <si>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</si>
  <si>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</si>
  <si>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</si>
  <si>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</si>
  <si>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</si>
  <si>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</si>
  <si>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</si>
  <si>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</si>
  <si>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</si>
  <si>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</si>
  <si>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</si>
  <si>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</si>
  <si>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</si>
  <si>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</si>
  <si>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</si>
  <si>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</si>
  <si>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</si>
  <si>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</si>
  <si>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</si>
  <si>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</si>
  <si>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</si>
  <si>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</si>
  <si>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</si>
  <si>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</si>
  <si>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</si>
  <si>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</si>
  <si>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</si>
  <si>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</si>
  <si>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</si>
  <si>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</si>
  <si>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</si>
  <si>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</si>
  <si>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</si>
  <si>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</si>
  <si>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</si>
  <si>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</si>
  <si>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</si>
  <si>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</si>
  <si>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</si>
  <si>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</si>
  <si>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</si>
  <si>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</si>
  <si>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</si>
  <si>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</si>
  <si>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</si>
  <si>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</si>
  <si>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</si>
  <si>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</si>
  <si>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</si>
  <si>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</si>
  <si>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</si>
  <si>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</si>
  <si>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</si>
  <si>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</si>
  <si>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</si>
  <si>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</si>
  <si>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</si>
  <si>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</si>
  <si>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</si>
  <si>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</si>
  <si>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</si>
  <si>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</si>
  <si>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</si>
  <si>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</si>
  <si>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</si>
  <si>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</si>
  <si>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</si>
  <si>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</si>
  <si>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</si>
  <si>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</si>
  <si>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</si>
  <si>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</si>
  <si>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</si>
  <si>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</si>
  <si>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</si>
  <si>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</si>
  <si>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</si>
  <si>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</si>
  <si>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</si>
  <si>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</si>
  <si>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</si>
  <si>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</si>
  <si>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</si>
  <si>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</si>
  <si>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</si>
  <si>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</si>
  <si>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</si>
  <si>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</si>
  <si>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</si>
  <si>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</si>
  <si>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</si>
  <si>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</si>
  <si>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三重県南伊勢町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</si>
  <si>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</si>
  <si>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</si>
  <si>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</si>
  <si>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</si>
  <si>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</si>
  <si>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</si>
  <si>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</si>
  <si>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</si>
  <si>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</si>
  <si>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</si>
  <si>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</si>
  <si>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</si>
  <si>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</si>
  <si>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</si>
  <si>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</si>
  <si>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</si>
  <si>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</si>
  <si>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</si>
  <si>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</si>
  <si>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</si>
  <si>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</si>
  <si>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</si>
  <si>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</si>
  <si>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</si>
  <si>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</si>
  <si>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</si>
  <si>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</si>
  <si>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</si>
  <si>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</si>
  <si>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</si>
  <si>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</si>
  <si>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</si>
  <si>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</si>
  <si>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</si>
  <si>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</si>
  <si>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</si>
  <si>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</si>
  <si>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</si>
  <si>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</si>
  <si>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</si>
  <si>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</si>
  <si>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</si>
  <si>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</si>
  <si>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</si>
  <si>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</si>
  <si>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</si>
  <si>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</si>
  <si>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</si>
  <si>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</si>
  <si>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</si>
  <si>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</si>
  <si>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</si>
  <si>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</si>
  <si>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</si>
  <si>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</si>
  <si>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</si>
  <si>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</si>
  <si>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</si>
  <si>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</si>
  <si>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</si>
  <si>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</si>
  <si>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</si>
  <si>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</si>
  <si>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</si>
  <si>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</si>
  <si>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</si>
  <si>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</si>
  <si>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</si>
  <si>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</si>
  <si>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</si>
  <si>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</si>
  <si>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</si>
  <si>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</si>
  <si>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</si>
  <si>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</si>
  <si>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</si>
  <si>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</si>
  <si>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</si>
  <si>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</si>
  <si>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</si>
  <si>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</si>
  <si>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</si>
  <si>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</si>
  <si>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</si>
  <si>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</si>
  <si>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</si>
  <si>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</si>
  <si>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</si>
  <si>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</si>
  <si>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</si>
  <si>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</si>
  <si>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</si>
  <si>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</si>
  <si>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</si>
  <si>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</si>
  <si>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</si>
  <si>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</si>
  <si>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</si>
  <si>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</si>
  <si>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</si>
  <si>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</si>
  <si>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</si>
  <si>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</si>
  <si>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</si>
  <si>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</si>
  <si>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</si>
  <si>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</si>
  <si>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</si>
  <si>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</si>
  <si>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</si>
  <si>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</si>
  <si>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</si>
  <si>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</si>
  <si>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</si>
  <si>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</si>
  <si>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</si>
  <si>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</si>
  <si>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</si>
  <si>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</si>
  <si>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</si>
  <si>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</si>
  <si>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</si>
  <si>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</si>
  <si>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</si>
  <si>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</si>
  <si>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</si>
  <si>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</si>
  <si>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</si>
  <si>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</si>
  <si>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</si>
  <si>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</si>
  <si>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</si>
  <si>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</si>
  <si>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</si>
  <si>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</si>
  <si>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</si>
  <si>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</si>
  <si>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</si>
  <si>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</si>
  <si>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</si>
  <si>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</si>
  <si>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</si>
  <si>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</si>
  <si>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</si>
  <si>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</si>
  <si>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</si>
  <si>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</si>
  <si>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</si>
  <si>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</si>
  <si>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</si>
  <si>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</si>
  <si>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</si>
  <si>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</si>
  <si>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</si>
  <si>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</si>
  <si>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</si>
  <si>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</si>
  <si>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</si>
  <si>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</si>
  <si>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</si>
  <si>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</si>
  <si>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</si>
  <si>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</si>
  <si>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</si>
  <si>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</si>
  <si>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</si>
  <si>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</si>
  <si>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</si>
  <si>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</si>
  <si>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</si>
  <si>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</si>
  <si>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</si>
  <si>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</si>
  <si>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</si>
  <si>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</si>
  <si>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</si>
  <si>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0.72</t>
  </si>
  <si>
    <t>▲ 4.04</t>
  </si>
  <si>
    <t>▲ 1.67</t>
  </si>
  <si>
    <t>▲ 6.93</t>
  </si>
  <si>
    <t>公共浄化槽事業特別会計</t>
  </si>
  <si>
    <t>▲ 0.04</t>
  </si>
  <si>
    <t>病院事業会計</t>
  </si>
  <si>
    <t>水道事業会計</t>
  </si>
  <si>
    <t>一般会計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</si>
  <si>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</si>
  <si>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</si>
  <si>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</si>
  <si>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</si>
  <si>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</si>
  <si>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</si>
  <si>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</si>
  <si>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</si>
  <si>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</si>
  <si>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</si>
  <si>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</si>
  <si>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</si>
  <si>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 xml:space="preserve"> </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</si>
  <si>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</si>
  <si>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</si>
  <si>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</si>
  <si>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</si>
  <si>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</si>
  <si>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</si>
  <si>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</si>
  <si>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</si>
  <si>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</si>
  <si>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</si>
  <si>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志摩市消防本部（旧志摩広域消防組合分）</t>
    <rPh sb="0" eb="3">
      <t>シマシ</t>
    </rPh>
    <rPh sb="3" eb="5">
      <t>ショウボウ</t>
    </rPh>
    <rPh sb="5" eb="7">
      <t>ホンブ</t>
    </rPh>
    <rPh sb="8" eb="9">
      <t>キュウ</t>
    </rPh>
    <rPh sb="9" eb="11">
      <t>シマ</t>
    </rPh>
    <rPh sb="11" eb="13">
      <t>コウイキ</t>
    </rPh>
    <rPh sb="13" eb="15">
      <t>ショウボウ</t>
    </rPh>
    <rPh sb="15" eb="17">
      <t>クミアイ</t>
    </rPh>
    <rPh sb="17" eb="18">
      <t>ブン</t>
    </rPh>
    <phoneticPr fontId="2"/>
  </si>
  <si>
    <t>-</t>
    <phoneticPr fontId="2"/>
  </si>
  <si>
    <t>-</t>
    <phoneticPr fontId="2"/>
  </si>
  <si>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</si>
  <si>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</si>
  <si>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</si>
  <si>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森林環境譲与税基金</t>
    <rPh sb="0" eb="2">
      <t>シンリン</t>
    </rPh>
    <rPh sb="2" eb="4">
      <t>カンキョウ</t>
    </rPh>
    <rPh sb="4" eb="6">
      <t>ジョウヨ</t>
    </rPh>
    <rPh sb="6" eb="7">
      <t>ゼイ</t>
    </rPh>
    <rPh sb="7" eb="9">
      <t>キキン</t>
    </rPh>
    <phoneticPr fontId="5"/>
  </si>
  <si>
    <t>ふるさと応援基金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</si>
  <si>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</si>
  <si>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</si>
  <si>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</si>
  <si>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</si>
  <si>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</si>
  <si>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</si>
  <si>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</si>
  <si>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</si>
  <si>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</si>
  <si>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将来負担比率は、令和４年度まで減少傾向だったが、地方債残高の増加と、基金の減少により上昇している。
特に公共施設については、近年、高台移転事業や防災基盤整備事業に力を入れており、類似団体と比較して有形固定資産減価償却率が低いことの要因となっている。</t>
    <rPh sb="9" eb="11">
      <t>レイワ</t>
    </rPh>
    <rPh sb="12" eb="14">
      <t>ネンド</t>
    </rPh>
    <rPh sb="16" eb="18">
      <t>ゲンショウ</t>
    </rPh>
    <rPh sb="25" eb="28">
      <t>チホウサイ</t>
    </rPh>
    <rPh sb="28" eb="30">
      <t>ザンダカ</t>
    </rPh>
    <rPh sb="31" eb="33">
      <t>ゾウカ</t>
    </rPh>
    <rPh sb="35" eb="37">
      <t>キキン</t>
    </rPh>
    <rPh sb="38" eb="40">
      <t>ゲンショウ</t>
    </rPh>
    <rPh sb="43" eb="45">
      <t>ジョウショウ</t>
    </rPh>
    <rPh sb="63" eb="65">
      <t>キンネン</t>
    </rPh>
    <rPh sb="66" eb="68">
      <t>タカダイ</t>
    </rPh>
    <rPh sb="68" eb="70">
      <t>イテン</t>
    </rPh>
    <rPh sb="70" eb="72">
      <t>ジギョウ</t>
    </rPh>
    <rPh sb="73" eb="75">
      <t>ボウサイ</t>
    </rPh>
    <rPh sb="75" eb="77">
      <t>キバン</t>
    </rPh>
    <rPh sb="77" eb="79">
      <t>セイビ</t>
    </rPh>
    <rPh sb="79" eb="81">
      <t>ジギョウ</t>
    </rPh>
    <rPh sb="82" eb="83">
      <t>チカラ</t>
    </rPh>
    <rPh sb="84" eb="85">
      <t>イ</t>
    </rPh>
    <rPh sb="90" eb="92">
      <t>ルイジ</t>
    </rPh>
    <rPh sb="92" eb="94">
      <t>ダンタイ</t>
    </rPh>
    <rPh sb="95" eb="97">
      <t>ヒカク</t>
    </rPh>
    <rPh sb="111" eb="112">
      <t>ヒク</t>
    </rPh>
    <phoneticPr fontId="5"/>
  </si>
  <si>
    <t>実質公債費比率は、上昇傾向にある。
将来負担比率についても、地方債残高の増加と、基金の減少により上昇傾向にある。今後も大型の施設整備を予定しているため両比率については上昇していく見込みであるものの、適切な事業規模を勘案し持続可能な財政運営に努める。</t>
    <rPh sb="30" eb="33">
      <t>チホウサイ</t>
    </rPh>
    <rPh sb="33" eb="35">
      <t>ザンダカ</t>
    </rPh>
    <rPh sb="36" eb="38">
      <t>ゾウカ</t>
    </rPh>
    <rPh sb="40" eb="42">
      <t>キキン</t>
    </rPh>
    <rPh sb="43" eb="45">
      <t>ゲンショウ</t>
    </rPh>
    <rPh sb="48" eb="50">
      <t>ジョウショウ</t>
    </rPh>
    <rPh sb="50" eb="5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</si>
</sst>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EEA47B-F3B1-4C7E-BD7E-1472B1B914D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45E8-4531-909C-9F4573B00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109790</c:v>
                </c:pt>
                <c:pt idx="1">
                  <c:v>151676</c:v>
                </c:pt>
                <c:pt idx="2">
                  <c:v>135718</c:v>
                </c:pt>
                <c:pt idx="3">
                  <c:v>150758</c:v>
                </c:pt>
                <c:pt idx="4">
                  <c:v>147502</c:v>
                </c:pt>
              </c:numCache>
            </c:numRef>
          </c:val>
          <c:smooth val="0"/>
          <c:extLst>
            <c:ext xmlns:c16="http://schemas.microsoft.com/office/drawing/2014/chart" uri="{C3380CC4-5D6E-409C-BE32-E72D297353CC}">
              <c16:uniqueId val="{00000001-45E8-4531-909C-9F4573B00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2.78</c:v>
                </c:pt>
                <c:pt idx="1">
                  <c:v>3.18</c:v>
                </c:pt>
                <c:pt idx="2">
                  <c:v>6.4</c:v>
                </c:pt>
                <c:pt idx="3">
                  <c:v>4.9800000000000004</c:v>
                </c:pt>
                <c:pt idx="4">
                  <c:v>3.39</c:v>
                </c:pt>
              </c:numCache>
            </c:numRef>
          </c:val>
          <c:extLst>
            <c:ext xmlns:c16="http://schemas.microsoft.com/office/drawing/2014/chart" uri="{C3380CC4-5D6E-409C-BE32-E72D297353CC}">
              <c16:uniqueId val="{00000000-BBAA-49D7-9C35-49022AFE06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29.15</c:v>
                </c:pt>
                <c:pt idx="1">
                  <c:v>23.49</c:v>
                </c:pt>
                <c:pt idx="2">
                  <c:v>28.21</c:v>
                </c:pt>
                <c:pt idx="3">
                  <c:v>29.31</c:v>
                </c:pt>
                <c:pt idx="4">
                  <c:v>23.94</c:v>
                </c:pt>
              </c:numCache>
            </c:numRef>
          </c:val>
          <c:extLst>
            <c:ext xmlns:c16="http://schemas.microsoft.com/office/drawing/2014/chart" uri="{C3380CC4-5D6E-409C-BE32-E72D297353CC}">
              <c16:uniqueId val="{00000001-BBAA-49D7-9C35-49022AFE06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-4.04</c:v>
                </c:pt>
                <c:pt idx="2">
                  <c:v>9.42</c:v>
                </c:pt>
                <c:pt idx="3">
                  <c:v>-1.67</c:v>
                </c:pt>
                <c:pt idx="4">
                  <c:v>-6.93</c:v>
                </c:pt>
              </c:numCache>
            </c:numRef>
          </c:val>
          <c:smooth val="0"/>
          <c:extLst>
            <c:ext xmlns:c16="http://schemas.microsoft.com/office/drawing/2014/chart" uri="{C3380CC4-5D6E-409C-BE32-E72D297353CC}">
              <c16:uniqueId val="{00000002-BBAA-49D7-9C35-49022AFE06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2F-45DE-B8CA-FCEFD7103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2F-45DE-B8CA-FCEFD710322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0.16</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2-D22F-45DE-B8CA-FCEFD710322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0.73</c:v>
                </c:pt>
                <c:pt idx="4">
                  <c:v>#N/A</c:v>
                </c:pt>
                <c:pt idx="5">
                  <c:v>1.01</c:v>
                </c:pt>
                <c:pt idx="6">
                  <c:v>#N/A</c:v>
                </c:pt>
                <c:pt idx="7">
                  <c:v>0.57999999999999996</c:v>
                </c:pt>
                <c:pt idx="8">
                  <c:v>#N/A</c:v>
                </c:pt>
                <c:pt idx="9">
                  <c:v>0.57999999999999996</c:v>
                </c:pt>
              </c:numCache>
            </c:numRef>
          </c:val>
          <c:extLst>
            <c:ext xmlns:c16="http://schemas.microsoft.com/office/drawing/2014/chart" uri="{C3380CC4-5D6E-409C-BE32-E72D297353CC}">
              <c16:uniqueId val="{00000003-D22F-45DE-B8CA-FCEFD710322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1.27</c:v>
                </c:pt>
              </c:numCache>
            </c:numRef>
          </c:val>
          <c:extLst>
            <c:ext xmlns:c16="http://schemas.microsoft.com/office/drawing/2014/chart" uri="{C3380CC4-5D6E-409C-BE32-E72D297353CC}">
              <c16:uniqueId val="{00000004-D22F-45DE-B8CA-FCEFD710322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1.66</c:v>
                </c:pt>
                <c:pt idx="2">
                  <c:v>#N/A</c:v>
                </c:pt>
                <c:pt idx="3">
                  <c:v>1.36</c:v>
                </c:pt>
                <c:pt idx="4">
                  <c:v>#N/A</c:v>
                </c:pt>
                <c:pt idx="5">
                  <c:v>2</c:v>
                </c:pt>
                <c:pt idx="6">
                  <c:v>#N/A</c:v>
                </c:pt>
                <c:pt idx="7">
                  <c:v>1.53</c:v>
                </c:pt>
                <c:pt idx="8">
                  <c:v>#N/A</c:v>
                </c:pt>
                <c:pt idx="9">
                  <c:v>1.86</c:v>
                </c:pt>
              </c:numCache>
            </c:numRef>
          </c:val>
          <c:extLst>
            <c:ext xmlns:c16="http://schemas.microsoft.com/office/drawing/2014/chart" uri="{C3380CC4-5D6E-409C-BE32-E72D297353CC}">
              <c16:uniqueId val="{00000005-D22F-45DE-B8CA-FCEFD710322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3.18</c:v>
                </c:pt>
                <c:pt idx="4">
                  <c:v>#N/A</c:v>
                </c:pt>
                <c:pt idx="5">
                  <c:v>6.39</c:v>
                </c:pt>
                <c:pt idx="6">
                  <c:v>#N/A</c:v>
                </c:pt>
                <c:pt idx="7">
                  <c:v>4.97</c:v>
                </c:pt>
                <c:pt idx="8">
                  <c:v>#N/A</c:v>
                </c:pt>
                <c:pt idx="9">
                  <c:v>3.38</c:v>
                </c:pt>
              </c:numCache>
            </c:numRef>
          </c:val>
          <c:extLst>
            <c:ext xmlns:c16="http://schemas.microsoft.com/office/drawing/2014/chart" uri="{C3380CC4-5D6E-409C-BE32-E72D297353CC}">
              <c16:uniqueId val="{00000006-D22F-45DE-B8CA-FCEFD710322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2.58</c:v>
                </c:pt>
                <c:pt idx="2">
                  <c:v>#N/A</c:v>
                </c:pt>
                <c:pt idx="3">
                  <c:v>3.08</c:v>
                </c:pt>
                <c:pt idx="4">
                  <c:v>#N/A</c:v>
                </c:pt>
                <c:pt idx="5">
                  <c:v>3.49</c:v>
                </c:pt>
                <c:pt idx="6">
                  <c:v>#N/A</c:v>
                </c:pt>
                <c:pt idx="7">
                  <c:v>3.87</c:v>
                </c:pt>
                <c:pt idx="8">
                  <c:v>#N/A</c:v>
                </c:pt>
                <c:pt idx="9">
                  <c:v>4.2300000000000004</c:v>
                </c:pt>
              </c:numCache>
            </c:numRef>
          </c:val>
          <c:extLst>
            <c:ext xmlns:c16="http://schemas.microsoft.com/office/drawing/2014/chart" uri="{C3380CC4-5D6E-409C-BE32-E72D297353CC}">
              <c16:uniqueId val="{00000007-D22F-45DE-B8CA-FCEFD710322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2.92</c:v>
                </c:pt>
                <c:pt idx="2">
                  <c:v>#N/A</c:v>
                </c:pt>
                <c:pt idx="3">
                  <c:v>2.5299999999999998</c:v>
                </c:pt>
                <c:pt idx="4">
                  <c:v>#N/A</c:v>
                </c:pt>
                <c:pt idx="5">
                  <c:v>3.25</c:v>
                </c:pt>
                <c:pt idx="6">
                  <c:v>#N/A</c:v>
                </c:pt>
                <c:pt idx="7">
                  <c:v>4.24</c:v>
                </c:pt>
                <c:pt idx="8">
                  <c:v>#N/A</c:v>
                </c:pt>
                <c:pt idx="9">
                  <c:v>5.19</c:v>
                </c:pt>
              </c:numCache>
            </c:numRef>
          </c:val>
          <c:extLst>
            <c:ext xmlns:c16="http://schemas.microsoft.com/office/drawing/2014/chart" uri="{C3380CC4-5D6E-409C-BE32-E72D297353CC}">
              <c16:uniqueId val="{00000008-D22F-45DE-B8CA-FCEFD710322A}"/>
            </c:ext>
          </c:extLst>
        </c:ser>
        <c:ser>
          <c:idx val="9"/>
          <c:order val="9"/>
          <c:tx>
            <c:strRef>
              <c:f>データシート!$A$36</c:f>
              <c:strCache>
                <c:ptCount val="1"/>
                <c:pt idx="0">
                  <c:v>公共浄化槽事業特別会計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#N/A</c:v>
                </c:pt>
                <c:pt idx="5">
                  <c:v>0</c:v>
                </c:pt>
                <c:pt idx="6">
                  <c:v>#N/A</c:v>
                </c:pt>
                <c:pt idx="7">
                  <c:v>0</c:v>
                </c:pt>
                <c:pt idx="8">
                  <c:v>0.04</c:v>
                </c:pt>
                <c:pt idx="9">
                  <c:v>#N/A</c:v>
                </c:pt>
              </c:numCache>
            </c:numRef>
          </c:val>
          <c:extLst>
            <c:ext xmlns:c16="http://schemas.microsoft.com/office/drawing/2014/chart" uri="{C3380CC4-5D6E-409C-BE32-E72D297353CC}">
              <c16:uniqueId val="{00000009-D22F-45DE-B8CA-FCEFD7103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1149</c:v>
                </c:pt>
                <c:pt idx="5">
                  <c:v>1173</c:v>
                </c:pt>
                <c:pt idx="8">
                  <c:v>1227</c:v>
                </c:pt>
                <c:pt idx="11">
                  <c:v>1209</c:v>
                </c:pt>
                <c:pt idx="14">
                  <c:v>1207</c:v>
                </c:pt>
              </c:numCache>
            </c:numRef>
          </c:val>
          <c:extLst>
            <c:ext xmlns:c16="http://schemas.microsoft.com/office/drawing/2014/chart" uri="{C3380CC4-5D6E-409C-BE32-E72D297353CC}">
              <c16:uniqueId val="{00000000-3557-4C31-92D9-0F11D0FA0D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57-4C31-92D9-0F11D0FA0D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57-4C31-92D9-0F11D0FA0D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68</c:v>
                </c:pt>
                <c:pt idx="3">
                  <c:v>64</c:v>
                </c:pt>
                <c:pt idx="6">
                  <c:v>35</c:v>
                </c:pt>
                <c:pt idx="9">
                  <c:v>14</c:v>
                </c:pt>
                <c:pt idx="12">
                  <c:v>23</c:v>
                </c:pt>
              </c:numCache>
            </c:numRef>
          </c:val>
          <c:extLst>
            <c:ext xmlns:c16="http://schemas.microsoft.com/office/drawing/2014/chart" uri="{C3380CC4-5D6E-409C-BE32-E72D297353CC}">
              <c16:uniqueId val="{00000003-3557-4C31-92D9-0F11D0FA0D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401</c:v>
                </c:pt>
                <c:pt idx="3">
                  <c:v>394</c:v>
                </c:pt>
                <c:pt idx="6">
                  <c:v>396</c:v>
                </c:pt>
                <c:pt idx="9">
                  <c:v>362</c:v>
                </c:pt>
                <c:pt idx="12">
                  <c:v>381</c:v>
                </c:pt>
              </c:numCache>
            </c:numRef>
          </c:val>
          <c:extLst>
            <c:ext xmlns:c16="http://schemas.microsoft.com/office/drawing/2014/chart" uri="{C3380CC4-5D6E-409C-BE32-E72D297353CC}">
              <c16:uniqueId val="{00000004-3557-4C31-92D9-0F11D0FA0D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7-4C31-92D9-0F11D0FA0D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7-4C31-92D9-0F11D0FA0D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1173</c:v>
                </c:pt>
                <c:pt idx="3">
                  <c:v>1237</c:v>
                </c:pt>
                <c:pt idx="6">
                  <c:v>1356</c:v>
                </c:pt>
                <c:pt idx="9">
                  <c:v>1363</c:v>
                </c:pt>
                <c:pt idx="12">
                  <c:v>1433</c:v>
                </c:pt>
              </c:numCache>
            </c:numRef>
          </c:val>
          <c:extLst>
            <c:ext xmlns:c16="http://schemas.microsoft.com/office/drawing/2014/chart" uri="{C3380CC4-5D6E-409C-BE32-E72D297353CC}">
              <c16:uniqueId val="{00000007-3557-4C31-92D9-0F11D0FA0D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493</c:v>
                </c:pt>
                <c:pt idx="2">
                  <c:v>#N/A</c:v>
                </c:pt>
                <c:pt idx="3">
                  <c:v>#N/A</c:v>
                </c:pt>
                <c:pt idx="4">
                  <c:v>522</c:v>
                </c:pt>
                <c:pt idx="5">
                  <c:v>#N/A</c:v>
                </c:pt>
                <c:pt idx="6">
                  <c:v>#N/A</c:v>
                </c:pt>
                <c:pt idx="7">
                  <c:v>560</c:v>
                </c:pt>
                <c:pt idx="8">
                  <c:v>#N/A</c:v>
                </c:pt>
                <c:pt idx="9">
                  <c:v>#N/A</c:v>
                </c:pt>
                <c:pt idx="10">
                  <c:v>530</c:v>
                </c:pt>
                <c:pt idx="11">
                  <c:v>#N/A</c:v>
                </c:pt>
                <c:pt idx="12">
                  <c:v>#N/A</c:v>
                </c:pt>
                <c:pt idx="13">
                  <c:v>630</c:v>
                </c:pt>
                <c:pt idx="14">
                  <c:v>#N/A</c:v>
                </c:pt>
              </c:numCache>
            </c:numRef>
          </c:val>
          <c:smooth val="0"/>
          <c:extLst>
            <c:ext xmlns:c16="http://schemas.microsoft.com/office/drawing/2014/chart" uri="{C3380CC4-5D6E-409C-BE32-E72D297353CC}">
              <c16:uniqueId val="{00000008-3557-4C31-92D9-0F11D0FA0D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12358</c:v>
                </c:pt>
                <c:pt idx="5">
                  <c:v>12219</c:v>
                </c:pt>
                <c:pt idx="8">
                  <c:v>12108</c:v>
                </c:pt>
                <c:pt idx="11">
                  <c:v>12102</c:v>
                </c:pt>
                <c:pt idx="14">
                  <c:v>11916</c:v>
                </c:pt>
              </c:numCache>
            </c:numRef>
          </c:val>
          <c:extLst>
            <c:ext xmlns:c16="http://schemas.microsoft.com/office/drawing/2014/chart" uri="{C3380CC4-5D6E-409C-BE32-E72D297353CC}">
              <c16:uniqueId val="{00000000-9630-4377-A2C7-303D317362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c:v>
                </c:pt>
                <c:pt idx="5">
                  <c:v>159</c:v>
                </c:pt>
                <c:pt idx="8">
                  <c:v>144</c:v>
                </c:pt>
                <c:pt idx="11">
                  <c:v>136</c:v>
                </c:pt>
                <c:pt idx="14">
                  <c:v>85</c:v>
                </c:pt>
              </c:numCache>
            </c:numRef>
          </c:val>
          <c:extLst>
            <c:ext xmlns:c16="http://schemas.microsoft.com/office/drawing/2014/chart" uri="{C3380CC4-5D6E-409C-BE32-E72D297353CC}">
              <c16:uniqueId val="{00000001-9630-4377-A2C7-303D317362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4598</c:v>
                </c:pt>
                <c:pt idx="5">
                  <c:v>4213</c:v>
                </c:pt>
                <c:pt idx="8">
                  <c:v>4633</c:v>
                </c:pt>
                <c:pt idx="11">
                  <c:v>4748</c:v>
                </c:pt>
                <c:pt idx="14">
                  <c:v>4262</c:v>
                </c:pt>
              </c:numCache>
            </c:numRef>
          </c:val>
          <c:extLst>
            <c:ext xmlns:c16="http://schemas.microsoft.com/office/drawing/2014/chart" uri="{C3380CC4-5D6E-409C-BE32-E72D297353CC}">
              <c16:uniqueId val="{00000002-9630-4377-A2C7-303D317362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30-4377-A2C7-303D317362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30-4377-A2C7-303D317362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0-4377-A2C7-303D317362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1912</c:v>
                </c:pt>
                <c:pt idx="3">
                  <c:v>1865</c:v>
                </c:pt>
                <c:pt idx="6">
                  <c:v>1823</c:v>
                </c:pt>
                <c:pt idx="9">
                  <c:v>1733</c:v>
                </c:pt>
                <c:pt idx="12">
                  <c:v>1736</c:v>
                </c:pt>
              </c:numCache>
            </c:numRef>
          </c:val>
          <c:extLst>
            <c:ext xmlns:c16="http://schemas.microsoft.com/office/drawing/2014/chart" uri="{C3380CC4-5D6E-409C-BE32-E72D297353CC}">
              <c16:uniqueId val="{00000006-9630-4377-A2C7-303D317362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539</c:v>
                </c:pt>
                <c:pt idx="3">
                  <c:v>485</c:v>
                </c:pt>
                <c:pt idx="6">
                  <c:v>444</c:v>
                </c:pt>
                <c:pt idx="9">
                  <c:v>423</c:v>
                </c:pt>
                <c:pt idx="12">
                  <c:v>392</c:v>
                </c:pt>
              </c:numCache>
            </c:numRef>
          </c:val>
          <c:extLst>
            <c:ext xmlns:c16="http://schemas.microsoft.com/office/drawing/2014/chart" uri="{C3380CC4-5D6E-409C-BE32-E72D297353CC}">
              <c16:uniqueId val="{00000007-9630-4377-A2C7-303D317362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5267</c:v>
                </c:pt>
                <c:pt idx="3">
                  <c:v>5004</c:v>
                </c:pt>
                <c:pt idx="6">
                  <c:v>4843</c:v>
                </c:pt>
                <c:pt idx="9">
                  <c:v>4493</c:v>
                </c:pt>
                <c:pt idx="12">
                  <c:v>4326</c:v>
                </c:pt>
              </c:numCache>
            </c:numRef>
          </c:val>
          <c:extLst>
            <c:ext xmlns:c16="http://schemas.microsoft.com/office/drawing/2014/chart" uri="{C3380CC4-5D6E-409C-BE32-E72D297353CC}">
              <c16:uniqueId val="{00000008-9630-4377-A2C7-303D317362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30-4377-A2C7-303D317362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12499</c:v>
                </c:pt>
                <c:pt idx="3">
                  <c:v>12635</c:v>
                </c:pt>
                <c:pt idx="6">
                  <c:v>12629</c:v>
                </c:pt>
                <c:pt idx="9">
                  <c:v>12763</c:v>
                </c:pt>
                <c:pt idx="12">
                  <c:v>12553</c:v>
                </c:pt>
              </c:numCache>
            </c:numRef>
          </c:val>
          <c:extLst>
            <c:ext xmlns:c16="http://schemas.microsoft.com/office/drawing/2014/chart" uri="{C3380CC4-5D6E-409C-BE32-E72D297353CC}">
              <c16:uniqueId val="{0000000A-9630-4377-A2C7-303D317362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3137</c:v>
                </c:pt>
                <c:pt idx="2">
                  <c:v>#N/A</c:v>
                </c:pt>
                <c:pt idx="3">
                  <c:v>#N/A</c:v>
                </c:pt>
                <c:pt idx="4">
                  <c:v>3399</c:v>
                </c:pt>
                <c:pt idx="5">
                  <c:v>#N/A</c:v>
                </c:pt>
                <c:pt idx="6">
                  <c:v>#N/A</c:v>
                </c:pt>
                <c:pt idx="7">
                  <c:v>2853</c:v>
                </c:pt>
                <c:pt idx="8">
                  <c:v>#N/A</c:v>
                </c:pt>
                <c:pt idx="9">
                  <c:v>#N/A</c:v>
                </c:pt>
                <c:pt idx="10">
                  <c:v>2426</c:v>
                </c:pt>
                <c:pt idx="11">
                  <c:v>#N/A</c:v>
                </c:pt>
                <c:pt idx="12">
                  <c:v>#N/A</c:v>
                </c:pt>
                <c:pt idx="13">
                  <c:v>2745</c:v>
                </c:pt>
                <c:pt idx="14">
                  <c:v>#N/A</c:v>
                </c:pt>
              </c:numCache>
            </c:numRef>
          </c:val>
          <c:smooth val="0"/>
          <c:extLst>
            <c:ext xmlns:c16="http://schemas.microsoft.com/office/drawing/2014/chart" uri="{C3380CC4-5D6E-409C-BE32-E72D297353CC}">
              <c16:uniqueId val="{0000000B-9630-4377-A2C7-303D317362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1805</c:v>
                </c:pt>
                <c:pt idx="1">
                  <c:v>1806</c:v>
                </c:pt>
                <c:pt idx="2">
                  <c:v>1476</c:v>
                </c:pt>
              </c:numCache>
            </c:numRef>
          </c:val>
          <c:extLst>
            <c:ext xmlns:c16="http://schemas.microsoft.com/office/drawing/2014/chart" uri="{C3380CC4-5D6E-409C-BE32-E72D297353CC}">
              <c16:uniqueId val="{00000000-8B06-4007-863C-B696E4714B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1985</c:v>
                </c:pt>
                <c:pt idx="1">
                  <c:v>1991</c:v>
                </c:pt>
                <c:pt idx="2">
                  <c:v>1844</c:v>
                </c:pt>
              </c:numCache>
            </c:numRef>
          </c:val>
          <c:extLst>
            <c:ext xmlns:c16="http://schemas.microsoft.com/office/drawing/2014/chart" uri="{C3380CC4-5D6E-409C-BE32-E72D297353CC}">
              <c16:uniqueId val="{00000001-8B06-4007-863C-B696E4714B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1563</c:v>
                </c:pt>
                <c:pt idx="1">
                  <c:v>1559</c:v>
                </c:pt>
                <c:pt idx="2">
                  <c:v>1421</c:v>
                </c:pt>
              </c:numCache>
            </c:numRef>
          </c:val>
          <c:extLst>
            <c:ext xmlns:c16="http://schemas.microsoft.com/office/drawing/2014/chart" uri="{C3380CC4-5D6E-409C-BE32-E72D297353CC}">
              <c16:uniqueId val="{00000002-8B06-4007-863C-B696E4714B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{233904C5-CB73-4717-B8E7-9B6F75B187F7}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1CF-49C1-AEDA-01F8439AD5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{0A713B9B-5986-4655-BF71-D523100063BF}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CF-49C1-AEDA-01F8439AD5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{4442DEB8-CC19-46F1-94AB-84B85B946E7A}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CF-49C1-AEDA-01F8439AD5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{9B364BA3-A765-42F1-ACFC-086467C042BF}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CF-49C1-AEDA-01F8439AD5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{F005CCB8-2C88-496D-B4CD-89115E6A7282}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CF-49C1-AEDA-01F8439AD5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{C24A4EAC-32F4-46EA-A29C-743F9B200F6F}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1CF-49C1-AEDA-01F8439AD5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{8FEAA8C6-6304-419C-B223-FCE20BCDDBBD}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1CF-49C1-AEDA-01F8439AD5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{1EF3C850-B7AE-46A3-A344-E3FD9FA8CC81}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1CF-49C1-AEDA-01F8439AD5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{AE369CC7-17BD-4951-BA2C-1B9C9B160EE5}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1CF-49C1-AEDA-01F8439AD5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63.5</c:v>
                </c:pt>
                <c:pt idx="16">
                  <c:v>64.5</c:v>
                </c:pt>
                <c:pt idx="24">
                  <c:v>64.599999999999994</c:v>
                </c:pt>
                <c:pt idx="32">
                  <c:v>65.8</c:v>
                </c:pt>
              </c:numCache>
            </c:numRef>
          </c:xVal>
          <c:yVal>
            <c:numRef>
              <c:f>公会計指標分析・財政指標組合せ分析表!$BP$51:$DC$51</c:f>
              <c:numCache>
                <c:formatCode>#,##0.0;"▲ "#,##0.0</c:formatCode>
                <c:ptCount val="40"/>
                <c:pt idx="0">
                  <c:v>66.900000000000006</c:v>
                </c:pt>
                <c:pt idx="8">
                  <c:v>69.5</c:v>
                </c:pt>
                <c:pt idx="16">
                  <c:v>54.9</c:v>
                </c:pt>
                <c:pt idx="24">
                  <c:v>48.8</c:v>
                </c:pt>
                <c:pt idx="32">
                  <c:v>55.3</c:v>
                </c:pt>
              </c:numCache>
            </c:numRef>
          </c:yVal>
          <c:smooth val="0"/>
          <c:extLst>
            <c:ext xmlns:c16="http://schemas.microsoft.com/office/drawing/2014/chart" uri="{C3380CC4-5D6E-409C-BE32-E72D297353CC}">
              <c16:uniqueId val="{00000009-61CF-49C1-AEDA-01F8439AD5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{16B488CD-FFF9-4B92-A976-B4161C99EE4B}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1CF-49C1-AEDA-01F8439AD5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{8B455836-D687-48AF-870B-FABE8D05CE2A}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CF-49C1-AEDA-01F8439AD5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{8050E270-7296-42BE-AC18-0794BB3D64D6}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CF-49C1-AEDA-01F8439AD5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{68A74ACA-C168-4B3F-A6A8-18D932250627}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CF-49C1-AEDA-01F8439AD5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{FE3F689F-C910-4286-9F77-B5E317A54E93}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CF-49C1-AEDA-01F8439AD5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{49228D12-31DA-4585-8AD3-1E03253972F8}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1CF-49C1-AEDA-01F8439AD5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{7174C17A-4053-4FCC-8BAF-A8425916F1E9}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1CF-49C1-AEDA-01F8439AD5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{A05F9061-93B9-47CC-A79D-F2135C700D00}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1CF-49C1-AEDA-01F8439AD5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{2718C3A6-D92B-4677-8371-8C0FA4CCD0EA}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1CF-49C1-AEDA-01F8439AD5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61CF-49C1-AEDA-01F8439AD58D}"/>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{E81AD1D9-12D5-4BF9-9CB4-9B8C8F2B97E7}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88-4BD3-933E-25FCE4D18C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{9FC3E7F2-579C-4124-8966-D8442AB5450A}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8-4BD3-933E-25FCE4D18C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{13F7BD67-E6EE-49E0-A6D9-CBC67CAE665F}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8-4BD3-933E-25FCE4D18C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{91DA9620-5FEE-4489-A335-CBBDD86F722E}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8-4BD3-933E-25FCE4D18C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{5F4A2312-8BCD-4C01-A5A4-C336F60C0855}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8-4BD3-933E-25FCE4D18C8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{A2304F2C-7E80-417C-9F3A-037236F27847}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88-4BD3-933E-25FCE4D18C8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{E654B6DD-FF0B-48B9-8C8B-1D11AB4ED979}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88-4BD3-933E-25FCE4D18C8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{2D574E5C-7CE8-42BA-BE38-833B76C779EA}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88-4BD3-933E-25FCE4D18C8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{AF4C3EAB-D0D4-4288-B9EC-20DAD0DFB43B}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88-4BD3-933E-25FCE4D18C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10.199999999999999</c:v>
                </c:pt>
                <c:pt idx="16">
                  <c:v>10.6</c:v>
                </c:pt>
                <c:pt idx="24">
                  <c:v>10.7</c:v>
                </c:pt>
                <c:pt idx="32">
                  <c:v>11.3</c:v>
                </c:pt>
              </c:numCache>
            </c:numRef>
          </c:xVal>
          <c:yVal>
            <c:numRef>
              <c:f>公会計指標分析・財政指標組合せ分析表!$BP$73:$DC$73</c:f>
              <c:numCache>
                <c:formatCode>#,##0.0;"▲ "#,##0.0</c:formatCode>
                <c:ptCount val="40"/>
                <c:pt idx="0">
                  <c:v>66.900000000000006</c:v>
                </c:pt>
                <c:pt idx="8">
                  <c:v>69.5</c:v>
                </c:pt>
                <c:pt idx="16">
                  <c:v>54.9</c:v>
                </c:pt>
                <c:pt idx="24">
                  <c:v>48.8</c:v>
                </c:pt>
                <c:pt idx="32">
                  <c:v>55.3</c:v>
                </c:pt>
              </c:numCache>
            </c:numRef>
          </c:yVal>
          <c:smooth val="0"/>
          <c:extLst>
            <c:ext xmlns:c16="http://schemas.microsoft.com/office/drawing/2014/chart" uri="{C3380CC4-5D6E-409C-BE32-E72D297353CC}">
              <c16:uniqueId val="{00000009-D988-4BD3-933E-25FCE4D18C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{731B0249-6166-4C33-A8FC-294DC9411056}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88-4BD3-933E-25FCE4D18C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{F0288DFA-37E3-4B31-A717-DEF73FD87261}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8-4BD3-933E-25FCE4D18C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{41932C18-87ED-41CB-B969-7DE0CE4D8C29}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8-4BD3-933E-25FCE4D18C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{C09AC64E-E578-4BD2-8667-99C9E01949A8}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8-4BD3-933E-25FCE4D18C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{39AE4D1C-D2B2-46CD-901B-8AF87F86DEFD}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8-4BD3-933E-25FCE4D18C8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{9685774E-BF79-4B83-9BEB-7AAE0D5A279B}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88-4BD3-933E-25FCE4D18C8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{F7FFB34B-F793-495A-AAD0-27519866D2AD}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88-4BD3-933E-25FCE4D18C8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{08AB2E1D-F913-4AD8-B09A-AC1F28BE17C0}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88-4BD3-933E-25FCE4D18C8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{DD17A39A-A366-4938-9DBC-5F9E2AFC113F}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88-4BD3-933E-25FCE4D18C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D988-4BD3-933E-25FCE4D18C84}"/>
            </c:ext>
          </c:extLst>
        </c:ser>
        <c:dLbls>
          <c:showLegendKey val="0"/>
          <c:showVal val="1"/>
          <c:showCatName val="0"/>
          <c:showSerName val="0"/>
          <c:showPercent val="0"/>
          <c:showBubbleSize val="0"/>
        </c:dLbls>
        <c:axId val="84219776"/>
        <c:axId val="84234240"/>
      </c:scatterChart>
      <c:valAx>
        <c:axId val="84219776"/>
        <c:scaling>
          <c:orientation val="maxMin"/>
          <c:max val="12"/>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地方債の発行については、交付税措置の大きい、過疎対策事業債、合併特例債、緊急自然災害防止対策事業債などを優先的に選択しているため、算入公債費等の額も上昇傾向にある。</a:t>
          </a:r>
        </a:p>
        <a:p>
          <a:r>
            <a:rPr kumimoji="1" lang="ja-JP" altLang="en-US" sz="1400">
              <a:latin typeface="ＭＳ ゴシック" pitchFamily="49" charset="-128"/>
              <a:ea typeface="ＭＳ ゴシック" pitchFamily="49" charset="-128"/>
            </a:rPr>
            <a:t>　今後は、町立南伊勢病院や統合保育所の元金償還や、小中学校の統廃合事業への着手に伴う新規地方債の発行により、実質公債費比率が伸びる見込みである。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については、これまでの公共施設の高台移転事業等の大型建設事業により高い水準で推移している。地方債現在高について、令和５年度は臨財債を発行しなかったため、減少しているものの、今後、南島地区の小中学校統廃合事業を予定しており、増加していく見込みである。また、退職手当負担見込額については、合併以降の職員数の適正化に取り組んだことや、年齢層の高い職員が多く退職したことにより</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５年度は微増したものの、減少傾向にある。公営企業債等繰入見込額については、町立病院の建設事業が完了した令和元年度がピークであり、下水道整備事業の償還終了により徐々に減少していくことが予想され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年までは積み立てを行ってきたところであるが、平成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地方債の発行にあたっては、交付税措置の大きいものを優先的に選択しているため、基準財政需要額算入見込額は伸びていくことが予想される。</a:t>
          </a:r>
        </a:p>
        <a:p>
          <a:r>
            <a:rPr kumimoji="1" lang="ja-JP" altLang="en-US" sz="1200">
              <a:latin typeface="ＭＳ ゴシック" pitchFamily="49" charset="-128"/>
              <a:ea typeface="ＭＳ ゴシック" pitchFamily="49" charset="-128"/>
            </a:rPr>
            <a:t>　今後も地方債の新規発行の抑制、基金の積み増しを行い、健全な財政運営に努める。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を町債管理基金に積み立てている。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年度は、物価高騰による事業費の増嵩などや普通建設事業への投入などにより、財政調整基金の取り崩し額が大きくなった。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地域振興基金については、子育て応援や安心安全対策、新たな地域コミュニティの支援事業などに活用していく。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森林環境譲与税基金：森林の整備や担い手育成に関する施策の財源</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医療施設整備基金：南島メディカルセンター電子カルテの導入事業に充当した </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医療対策特別基金：増減なし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森林環境譲与税基金：森林整備関係の歳出に充当、森林環境譲与税の交付額全額を積み立てた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ふるさと応援基金：増減なし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ふるさと応援基金：寄付の目的に沿った各種事業に充当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森林環境譲与税基金：森林整備、担い手育成、普及啓発等に充当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年度の国道改良事業に伴う公営住宅の移転事業に係る補償費を積み立てたことにより残高が増えている。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年度は、物価高騰による事業費の増嵩などや普通建設事業への投入などにより取り崩し額が大きくなった。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年度の決算においては、繰越金の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公共施設の高台移転事業の償還開始、南島地区小中学校統廃合事業への着手等を予定していることなどから、今後も公債費は高い水準で推移することが予想される。その償還財源として町債管理基金を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22B669-2F0B-455C-90AF-9B6639C6C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D2B5FC-DA61-446E-8556-A144ABBB53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35BD87C-209D-4F64-9B66-C9EF5D74637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E201EB4-0EF1-4496-B3B3-A476F8E6F30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AA8F552-C073-4AB8-9D45-D0FD365CC1F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D1E4E09-7432-4B1A-AC8D-BBB8967183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55B2BF0-020F-43A5-95EB-0DC0920C07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5F0A53-1891-47EF-83D7-90AF0EE6FF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58B27F0-2D95-4605-86A8-E405D33E0AD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400A18-CAE6-40E8-9608-8C67EB0107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BEBBFB4-7724-44CB-BFD3-4E6A2FD83C7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A21A30-F43B-400F-ADF5-E211CC5731C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18C943A-88E6-48C1-BF34-F0FE3EF3CD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00E294-23CC-4E0A-A4A4-4CE31A4CDFC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45EF129-CC94-4559-B532-CE4E4CFEE0A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4053091-E47B-4E1F-9F9B-0B340A2CC8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D5EEEB4-1758-4529-85E5-C045CBBC12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8F32F56-DE26-427D-B1E1-255F8062F7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BE56D80-609A-4250-BFD5-10220FD0BA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E32388F-6940-4B5A-83D2-A363ACC63A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53F77DF-40C5-466A-8A04-28E459DD97F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572A932-8C6D-4AAA-A8EB-547086AFC7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2C8684E-E3EC-4905-A67D-B88D42171F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A044788-9F1C-4F5F-A11D-763EADF804E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397423-940E-4F0F-A5EC-7B71F6D94D4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38A552F-0C1C-455B-9038-9C08ED5DC3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B863ACD-7E9B-437D-AB0F-B679340CCE8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742967-39BA-4B17-B57A-C8FE08A9A4C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0E69A4E-624E-4A7D-A08F-C583011D5C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9A5705-09DB-4548-9D86-FB3F6A3E6C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86CF1D5-730D-48F6-9DDB-C79B83B57D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772990-58FA-490E-B83C-B6DD3CB2AAF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069BFD7-651F-4C9C-A87B-7AEED09D75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DB0D8C9-E50F-4D36-A952-33BDD949A51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470AF00-A04E-47DD-9AFF-2EE8D983D6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20703F8-1A87-475E-9059-26BD6BA81C8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E9196FE-FC35-4185-85A5-2C8A57885B3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8C5A0AB-32C3-4F2A-9BAC-C06DAEA4297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3E7F131-BE5A-47DC-B8E6-676BB68C6B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834C530-1E6B-4E1D-9631-3740CFF722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53F9D88-B9F3-4462-BC4C-41DDF6E2495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E6C7FE-7EB6-44EB-A09B-4ACF56EC9DB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8A1322D-EF39-4B98-AA4F-F13C635CDE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1C01B98-B5B1-4F33-8533-132AEB84598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A621FEF-F936-42AF-AC49-48B6C65726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8E82E5B-394D-4246-8C7B-2EADC337F5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69B559A-89AC-4E42-A7AE-89FF761022E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全国平均、県平均とほぼ同程度である。市町村合併以降、施設の統廃合、高台移転等に取り組んできた。また、既存施設についてもその必要性を十分に検討し、長寿命化対策の見極めが重要である。</a:t>
          </a:r>
        </a:p>
        <a:p>
          <a:r>
            <a:rPr kumimoji="1" lang="ja-JP" altLang="en-US" sz="1100">
              <a:latin typeface="ＭＳ Ｐゴシック" panose="020B0600070205080204" pitchFamily="50" charset="-128"/>
              <a:ea typeface="ＭＳ Ｐゴシック" panose="020B0600070205080204" pitchFamily="50" charset="-128"/>
            </a:rPr>
            <a:t> 特に、近年の急速な人口減少に伴い、施設統廃合は重要な検討課題であり、維持管理コストを削減しつつ、より有効な施設利用をしていかなければならない。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DB0A58-98BA-43F7-A84D-EB67E41465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86E883E-D68C-486D-8BF2-94A468B7D93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C523EDE-A51C-4E2E-A923-FE39B38EECF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6D86FB9-B2F2-4E32-81B1-6A515487268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ACF731E-E7A2-477F-ABA3-805A4032405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034144B-83DB-4DB1-A0DF-E57533CE5EC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B7D2C5B-EE01-4E42-B996-6E8B3C9B1FF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EF9931E-F751-4B5E-8BD7-88DAF628861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0DEE65C-EEF7-476F-9F62-39711AE8061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98CB967-7255-4508-9592-C7F84C938BC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D3E25F6-D83D-4BB2-B909-BCEB051CB99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FEF0E18-5B74-4210-A5D9-E682AACE4A3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6BD68A1-CC57-40D1-8DC9-84C03E79C07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1FF7B60-CE13-41A1-A4C6-2C6364AEFA7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25F085B-275C-4AF7-8250-EF443CA6FC4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3864A8D-C0BA-4260-86D3-7F7C05F300F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13CF31E7-EAD3-47E4-AD54-89B5D16E8383}"/>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A2513FD0-1185-44AB-85D5-BAAB871D1807}"/>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F7450E3B-0A1A-4997-905A-5E7994A5D0FA}"/>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A3B94964-1171-472B-92A2-DC51D4CF3C85}"/>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F95C8EA7-FBA7-4980-A319-302B5BF273D3}"/>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A8DB12D5-2020-4130-8E6F-9262BAC6E5BA}"/>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497D8A66-5F15-414A-BAD4-10B60226848B}"/>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D2AF69EB-5AE6-48FF-B2BC-7CF789C67854}"/>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108135A7-2671-482D-B3CE-71A880F3098F}"/>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F03D0699-C466-4971-878E-5070F63D752F}"/>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a:extLst>
            <a:ext uri="{FF2B5EF4-FFF2-40B4-BE49-F238E27FC236}">
              <a16:creationId xmlns:a16="http://schemas.microsoft.com/office/drawing/2014/main" id="{D83EC9FD-5B46-41BF-8F87-48FF48C94019}"/>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A73A194-356F-4146-8E4B-E61B191CBE0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3AE663A-F4FD-48E0-A1BC-340E7C00D0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CA81864-C4BC-4C88-BB21-F175C52A1A5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F0910D7-CEE1-45D4-AA11-2A09881837E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C289DD3-2290-4BDA-91FC-DB3CA6F708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CC7DE643-60CA-47E7-AEEF-21EDC1157744}"/>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126805</xdr:rowOff>
    </xdr:from>
    <xdr:ext cx="405111" cy="259045"/>
    <xdr:sp macro="" textlink="">
      <xdr:nvSpPr>
        <xdr:cNvPr id="82" name="有形固定資産減価償却率該当値テキスト">
          <a:extLst>
            <a:ext uri="{FF2B5EF4-FFF2-40B4-BE49-F238E27FC236}">
              <a16:creationId xmlns:a16="http://schemas.microsoft.com/office/drawing/2014/main" id="{F7CAFBF7-6A07-4B0E-84B8-AA9624C01019}"/>
            </a:ext>
          </a:extLst>
        </xdr:cNvPr>
        <xdr:cNvSpPr txBox="1"/>
      </xdr:nvSpPr>
      <xdr:spPr>
        <a:xfrm>
          <a:off x="4813300" y="604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83" name="楕円 82">
          <a:extLst>
            <a:ext uri="{FF2B5EF4-FFF2-40B4-BE49-F238E27FC236}">
              <a16:creationId xmlns:a16="http://schemas.microsoft.com/office/drawing/2014/main" id="{BFF46739-D9B2-440D-B65F-589D6C265BB3}"/>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C4D099F8-C2AF-4859-861B-74A21E296E6D}"/>
            </a:ext>
          </a:extLst>
        </xdr:cNvPr>
        <xdr:cNvCxnSpPr/>
      </xdr:nvCxnSpPr>
      <xdr:spPr>
        <a:xfrm>
          <a:off x="4051300" y="619802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85" name="楕円 84">
          <a:extLst>
            <a:ext uri="{FF2B5EF4-FFF2-40B4-BE49-F238E27FC236}">
              <a16:creationId xmlns:a16="http://schemas.microsoft.com/office/drawing/2014/main" id="{1A5919C3-70B9-4AA5-AC99-27CF7993CE12}"/>
            </a:ext>
          </a:extLst>
        </xdr:cNvPr>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111548</xdr:rowOff>
    </xdr:to>
    <xdr:cxnSp macro="">
      <xdr:nvCxnSpPr>
        <xdr:cNvPr id="86" name="直線コネクタ 85">
          <a:extLst>
            <a:ext uri="{FF2B5EF4-FFF2-40B4-BE49-F238E27FC236}">
              <a16:creationId xmlns:a16="http://schemas.microsoft.com/office/drawing/2014/main" id="{6668D044-9525-41EF-8467-21C631D71A0B}"/>
            </a:ext>
          </a:extLst>
        </xdr:cNvPr>
        <xdr:cNvCxnSpPr/>
      </xdr:nvCxnSpPr>
      <xdr:spPr>
        <a:xfrm>
          <a:off x="3289300" y="619442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21167</xdr:rowOff>
    </xdr:from>
    <xdr:to>
      <xdr:col>11</xdr:col>
      <xdr:colOff>187325</xdr:colOff>
      <xdr:row>31</xdr:row>
      <xdr:rowOff>122767</xdr:rowOff>
    </xdr:to>
    <xdr:sp macro="" textlink="">
      <xdr:nvSpPr>
        <xdr:cNvPr id="87" name="楕円 86">
          <a:extLst>
            <a:ext uri="{FF2B5EF4-FFF2-40B4-BE49-F238E27FC236}">
              <a16:creationId xmlns:a16="http://schemas.microsoft.com/office/drawing/2014/main" id="{A793BCCB-7020-4244-987C-05DAF65A2604}"/>
            </a:ext>
          </a:extLst>
        </xdr:cNvPr>
        <xdr:cNvSpPr/>
      </xdr:nvSpPr>
      <xdr:spPr>
        <a:xfrm>
          <a:off x="2476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71967</xdr:rowOff>
    </xdr:from>
    <xdr:to>
      <xdr:col>15</xdr:col>
      <xdr:colOff>136525</xdr:colOff>
      <xdr:row>31</xdr:row>
      <xdr:rowOff>107950</xdr:rowOff>
    </xdr:to>
    <xdr:cxnSp macro="">
      <xdr:nvCxnSpPr>
        <xdr:cNvPr id="88" name="直線コネクタ 87">
          <a:extLst>
            <a:ext uri="{FF2B5EF4-FFF2-40B4-BE49-F238E27FC236}">
              <a16:creationId xmlns:a16="http://schemas.microsoft.com/office/drawing/2014/main" id="{65616E73-A8AD-43B4-9B3B-17D44C9AB219}"/>
            </a:ext>
          </a:extLst>
        </xdr:cNvPr>
        <xdr:cNvCxnSpPr/>
      </xdr:nvCxnSpPr>
      <xdr:spPr>
        <a:xfrm>
          <a:off x="2527300" y="615844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89" name="楕円 88">
          <a:extLst>
            <a:ext uri="{FF2B5EF4-FFF2-40B4-BE49-F238E27FC236}">
              <a16:creationId xmlns:a16="http://schemas.microsoft.com/office/drawing/2014/main" id="{F77312CB-AF40-4506-91F4-02B9B3B59F4B}"/>
            </a:ext>
          </a:extLst>
        </xdr:cNvPr>
        <xdr:cNvSpPr/>
      </xdr:nvSpPr>
      <xdr:spPr>
        <a:xfrm>
          <a:off x="1714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71967</xdr:rowOff>
    </xdr:to>
    <xdr:cxnSp macro="">
      <xdr:nvCxnSpPr>
        <xdr:cNvPr id="90" name="直線コネクタ 89">
          <a:extLst>
            <a:ext uri="{FF2B5EF4-FFF2-40B4-BE49-F238E27FC236}">
              <a16:creationId xmlns:a16="http://schemas.microsoft.com/office/drawing/2014/main" id="{B0BB1D1C-9A51-4D19-8F3A-DEDCFC4250F8}"/>
            </a:ext>
          </a:extLst>
        </xdr:cNvPr>
        <xdr:cNvCxnSpPr/>
      </xdr:nvCxnSpPr>
      <xdr:spPr>
        <a:xfrm>
          <a:off x="1765300" y="613325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D4B60F78-DC94-47FF-9E21-25324B3DED4A}"/>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A2B527D6-F39D-4979-811D-254C9E00C31E}"/>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BC1405F4-2339-4C08-974E-E8172AACFECF}"/>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94" name="n_4aveValue有形固定資産減価償却率">
          <a:extLst>
            <a:ext uri="{FF2B5EF4-FFF2-40B4-BE49-F238E27FC236}">
              <a16:creationId xmlns:a16="http://schemas.microsoft.com/office/drawing/2014/main" id="{BC3E6502-6D1A-4CE7-AC3D-8735CD8A95C1}"/>
            </a:ext>
          </a:extLst>
        </xdr:cNvPr>
        <xdr:cNvSpPr txBox="1"/>
      </xdr:nvSpPr>
      <xdr:spPr>
        <a:xfrm>
          <a:off x="1562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7425</xdr:rowOff>
    </xdr:from>
    <xdr:ext cx="405111" cy="259045"/>
    <xdr:sp macro="" textlink="">
      <xdr:nvSpPr>
        <xdr:cNvPr id="95" name="n_1mainValue有形固定資産減価償却率">
          <a:extLst>
            <a:ext uri="{FF2B5EF4-FFF2-40B4-BE49-F238E27FC236}">
              <a16:creationId xmlns:a16="http://schemas.microsoft.com/office/drawing/2014/main" id="{9B2049F4-EAEE-4614-B1A9-3D6ED12CC7F0}"/>
            </a:ext>
          </a:extLst>
        </xdr:cNvPr>
        <xdr:cNvSpPr txBox="1"/>
      </xdr:nvSpPr>
      <xdr:spPr>
        <a:xfrm>
          <a:off x="38360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3827</xdr:rowOff>
    </xdr:from>
    <xdr:ext cx="405111" cy="259045"/>
    <xdr:sp macro="" textlink="">
      <xdr:nvSpPr>
        <xdr:cNvPr id="96" name="n_2mainValue有形固定資産減価償却率">
          <a:extLst>
            <a:ext uri="{FF2B5EF4-FFF2-40B4-BE49-F238E27FC236}">
              <a16:creationId xmlns:a16="http://schemas.microsoft.com/office/drawing/2014/main" id="{4148DAEA-464B-40D8-827E-31C194173631}"/>
            </a:ext>
          </a:extLst>
        </xdr:cNvPr>
        <xdr:cNvSpPr txBox="1"/>
      </xdr:nvSpPr>
      <xdr:spPr>
        <a:xfrm>
          <a:off x="30867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139294</xdr:rowOff>
    </xdr:from>
    <xdr:ext cx="405111" cy="259045"/>
    <xdr:sp macro="" textlink="">
      <xdr:nvSpPr>
        <xdr:cNvPr id="97" name="n_3mainValue有形固定資産減価償却率">
          <a:extLst>
            <a:ext uri="{FF2B5EF4-FFF2-40B4-BE49-F238E27FC236}">
              <a16:creationId xmlns:a16="http://schemas.microsoft.com/office/drawing/2014/main" id="{A89D01CA-C79D-4E2C-8184-2911603F2467}"/>
            </a:ext>
          </a:extLst>
        </xdr:cNvPr>
        <xdr:cNvSpPr txBox="1"/>
      </xdr:nvSpPr>
      <xdr:spPr>
        <a:xfrm>
          <a:off x="23247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98" name="n_4mainValue有形固定資産減価償却率">
          <a:extLst>
            <a:ext uri="{FF2B5EF4-FFF2-40B4-BE49-F238E27FC236}">
              <a16:creationId xmlns:a16="http://schemas.microsoft.com/office/drawing/2014/main" id="{6C0DE5CF-27B1-472F-A0EB-7C4384B49989}"/>
            </a:ext>
          </a:extLst>
        </xdr:cNvPr>
        <xdr:cNvSpPr txBox="1"/>
      </xdr:nvSpPr>
      <xdr:spPr>
        <a:xfrm>
          <a:off x="1562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AC1BDD7-1A33-4E20-BCF9-B096227847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63CC151-939F-45FF-883E-807CF2E9BDF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E842ED8-15FC-4858-94A4-A16744C25E9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754BE9A-6A3F-477A-9AC2-664ECD6A31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0380766-CD20-40AF-AA05-37CC1AA71D5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31CCADA-0C7F-435D-8AB1-32E1F5E6DE6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6EBB3DD-B9FA-4E6C-9DAA-D381959FD3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5F8E9D9-B46B-413C-A928-1B6D53DE0D3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8FFE5FC-FD9B-4838-B322-5C4CB83F153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6F68FC3-27FA-4AC1-BF9E-36D3C0DF22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EA8AFC9-121D-4F56-9947-5B4D64FB53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761C469-D7BE-4102-98FE-11583B98D05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EFCFFE3-02EA-4B28-A168-3FF0D60984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全国平均、三重県平均を上回っている状況である。これは、地震・津波対策という観点から公共施設の高台移転に取り組んだ結果であり、地方債の発行額が増加し債務償還比率が大きくなっている。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5E59B7C-32C1-4626-9873-AA1DD9E8B86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60839B4-E58A-42C3-B36B-5C84210335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0CD1224-8209-44BB-BA52-44285B640AF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ED5FC6C-0BBC-46B7-B6B0-B1AEEE3F6E8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20D5BB9-E89F-4332-9DD0-783E79340C9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8A613BA-E0C6-4E4B-B2AB-74D7D13B0C4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68D112B-CD1E-4B6C-A7AC-5BED784341E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C7B5FAE-777E-4798-ADD2-96FF592108F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FA27328-B467-4F02-AD6D-3E09FD8C15A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87216A3-77AF-46B2-B075-86DEA5616ED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7403DDC-B75B-467F-8F29-DE6BAEB23E6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959206D-D656-497F-9A09-1879BA82938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F95EA42-C052-4682-B011-CCD44CC46F5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6B99DA9-627C-4406-814A-55740A2B4F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DF1CD2A-6BCA-4383-A482-0D3A99E7F1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3ECB6B7F-64D7-4917-90C2-1AC99407F1C9}"/>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D8932C6D-8220-4C1F-8C04-5058AFB0521F}"/>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46A539D4-DC96-4E32-8132-C425A70AF634}"/>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792DB5B-476C-4B18-AFF5-976D0F2E7CA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B54420F-97E1-4B32-8C40-F32B0E382D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6636C618-CD95-4B48-9826-687A66599CC9}"/>
            </a:ext>
          </a:extLst>
        </xdr:cNvPr>
        <xdr:cNvSpPr txBox="1"/>
      </xdr:nvSpPr>
      <xdr:spPr>
        <a:xfrm>
          <a:off x="14846300" y="5630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B4AF8329-D33D-4B17-A8CA-7C259585B3A8}"/>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2F44FEB2-E7A1-41C2-B20D-AFFA7CA9C7A2}"/>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629DEBF9-ABE1-431B-BAF9-B826CD8840AA}"/>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E227D475-9DB2-43CF-A884-BC5DF4AE421B}"/>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51773DA4-E1B7-45DA-A818-5A7D77917C63}"/>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E238A40-1A85-407D-927A-C25D2C57E2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057D114-2F41-4A0B-9B53-41857188335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2A1DF3D-CB53-41ED-8FAB-49C73E4237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13F5E38-DD31-44BA-9A78-FE1BFF0BDB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3201722-FB33-4704-BD63-EB9234885F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114723</xdr:rowOff>
    </xdr:from>
    <xdr:to>
      <xdr:col>76</xdr:col>
      <xdr:colOff>73025</xdr:colOff>
      <xdr:row>32</xdr:row>
      <xdr:rowOff>44873</xdr:rowOff>
    </xdr:to>
    <xdr:sp macro="" textlink="">
      <xdr:nvSpPr>
        <xdr:cNvPr id="143" name="楕円 142">
          <a:extLst>
            <a:ext uri="{FF2B5EF4-FFF2-40B4-BE49-F238E27FC236}">
              <a16:creationId xmlns:a16="http://schemas.microsoft.com/office/drawing/2014/main" id="{1363DA4B-8DBC-4B59-B753-E83582278A47}"/>
            </a:ext>
          </a:extLst>
        </xdr:cNvPr>
        <xdr:cNvSpPr/>
      </xdr:nvSpPr>
      <xdr:spPr>
        <a:xfrm>
          <a:off x="14744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93150</xdr:rowOff>
    </xdr:from>
    <xdr:ext cx="469744" cy="259045"/>
    <xdr:sp macro="" textlink="">
      <xdr:nvSpPr>
        <xdr:cNvPr id="144" name="債務償還比率該当値テキスト">
          <a:extLst>
            <a:ext uri="{FF2B5EF4-FFF2-40B4-BE49-F238E27FC236}">
              <a16:creationId xmlns:a16="http://schemas.microsoft.com/office/drawing/2014/main" id="{56E05FA9-12B3-4E9B-9823-0381E76049D5}"/>
            </a:ext>
          </a:extLst>
        </xdr:cNvPr>
        <xdr:cNvSpPr txBox="1"/>
      </xdr:nvSpPr>
      <xdr:spPr>
        <a:xfrm>
          <a:off x="14846300" y="617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40118</xdr:rowOff>
    </xdr:from>
    <xdr:to>
      <xdr:col>72</xdr:col>
      <xdr:colOff>123825</xdr:colOff>
      <xdr:row>31</xdr:row>
      <xdr:rowOff>141718</xdr:rowOff>
    </xdr:to>
    <xdr:sp macro="" textlink="">
      <xdr:nvSpPr>
        <xdr:cNvPr id="145" name="楕円 144">
          <a:extLst>
            <a:ext uri="{FF2B5EF4-FFF2-40B4-BE49-F238E27FC236}">
              <a16:creationId xmlns:a16="http://schemas.microsoft.com/office/drawing/2014/main" id="{65909E0B-EA89-4F85-953A-68533A2AF6B8}"/>
            </a:ext>
          </a:extLst>
        </xdr:cNvPr>
        <xdr:cNvSpPr/>
      </xdr:nvSpPr>
      <xdr:spPr>
        <a:xfrm>
          <a:off x="14033500" y="61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90918</xdr:rowOff>
    </xdr:from>
    <xdr:to>
      <xdr:col>76</xdr:col>
      <xdr:colOff>22225</xdr:colOff>
      <xdr:row>31</xdr:row>
      <xdr:rowOff>165523</xdr:rowOff>
    </xdr:to>
    <xdr:cxnSp macro="">
      <xdr:nvCxnSpPr>
        <xdr:cNvPr id="146" name="直線コネクタ 145">
          <a:extLst>
            <a:ext uri="{FF2B5EF4-FFF2-40B4-BE49-F238E27FC236}">
              <a16:creationId xmlns:a16="http://schemas.microsoft.com/office/drawing/2014/main" id="{89DCE2B0-0823-4684-BCB6-B34473179FC7}"/>
            </a:ext>
          </a:extLst>
        </xdr:cNvPr>
        <xdr:cNvCxnSpPr/>
      </xdr:nvCxnSpPr>
      <xdr:spPr>
        <a:xfrm>
          <a:off x="14084300" y="6177393"/>
          <a:ext cx="7112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147038</xdr:rowOff>
    </xdr:from>
    <xdr:to>
      <xdr:col>68</xdr:col>
      <xdr:colOff>123825</xdr:colOff>
      <xdr:row>31</xdr:row>
      <xdr:rowOff>77188</xdr:rowOff>
    </xdr:to>
    <xdr:sp macro="" textlink="">
      <xdr:nvSpPr>
        <xdr:cNvPr id="147" name="楕円 146">
          <a:extLst>
            <a:ext uri="{FF2B5EF4-FFF2-40B4-BE49-F238E27FC236}">
              <a16:creationId xmlns:a16="http://schemas.microsoft.com/office/drawing/2014/main" id="{1DBF571A-E1E8-4710-AB28-4A65BB62E9A8}"/>
            </a:ext>
          </a:extLst>
        </xdr:cNvPr>
        <xdr:cNvSpPr/>
      </xdr:nvSpPr>
      <xdr:spPr>
        <a:xfrm>
          <a:off x="13271500" y="60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26388</xdr:rowOff>
    </xdr:from>
    <xdr:to>
      <xdr:col>72</xdr:col>
      <xdr:colOff>73025</xdr:colOff>
      <xdr:row>31</xdr:row>
      <xdr:rowOff>90918</xdr:rowOff>
    </xdr:to>
    <xdr:cxnSp macro="">
      <xdr:nvCxnSpPr>
        <xdr:cNvPr id="148" name="直線コネクタ 147">
          <a:extLst>
            <a:ext uri="{FF2B5EF4-FFF2-40B4-BE49-F238E27FC236}">
              <a16:creationId xmlns:a16="http://schemas.microsoft.com/office/drawing/2014/main" id="{3B4C6029-63A7-4BAA-A534-B89DE19BDC7A}"/>
            </a:ext>
          </a:extLst>
        </xdr:cNvPr>
        <xdr:cNvCxnSpPr/>
      </xdr:nvCxnSpPr>
      <xdr:spPr>
        <a:xfrm>
          <a:off x="13322300" y="6112863"/>
          <a:ext cx="762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90974</xdr:rowOff>
    </xdr:from>
    <xdr:to>
      <xdr:col>64</xdr:col>
      <xdr:colOff>123825</xdr:colOff>
      <xdr:row>32</xdr:row>
      <xdr:rowOff>21124</xdr:rowOff>
    </xdr:to>
    <xdr:sp macro="" textlink="">
      <xdr:nvSpPr>
        <xdr:cNvPr id="149" name="楕円 148">
          <a:extLst>
            <a:ext uri="{FF2B5EF4-FFF2-40B4-BE49-F238E27FC236}">
              <a16:creationId xmlns:a16="http://schemas.microsoft.com/office/drawing/2014/main" id="{2F0686AC-57E8-4755-8847-476217A6F032}"/>
            </a:ext>
          </a:extLst>
        </xdr:cNvPr>
        <xdr:cNvSpPr/>
      </xdr:nvSpPr>
      <xdr:spPr>
        <a:xfrm>
          <a:off x="12509500" y="61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26388</xdr:rowOff>
    </xdr:from>
    <xdr:to>
      <xdr:col>68</xdr:col>
      <xdr:colOff>73025</xdr:colOff>
      <xdr:row>31</xdr:row>
      <xdr:rowOff>141774</xdr:rowOff>
    </xdr:to>
    <xdr:cxnSp macro="">
      <xdr:nvCxnSpPr>
        <xdr:cNvPr id="150" name="直線コネクタ 149">
          <a:extLst>
            <a:ext uri="{FF2B5EF4-FFF2-40B4-BE49-F238E27FC236}">
              <a16:creationId xmlns:a16="http://schemas.microsoft.com/office/drawing/2014/main" id="{2DF48FED-F824-434D-9A77-E6B82221D49E}"/>
            </a:ext>
          </a:extLst>
        </xdr:cNvPr>
        <xdr:cNvCxnSpPr/>
      </xdr:nvCxnSpPr>
      <xdr:spPr>
        <a:xfrm flipV="1">
          <a:off x="12560300" y="6112863"/>
          <a:ext cx="762000" cy="11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115803</xdr:rowOff>
    </xdr:from>
    <xdr:to>
      <xdr:col>60</xdr:col>
      <xdr:colOff>123825</xdr:colOff>
      <xdr:row>32</xdr:row>
      <xdr:rowOff>45953</xdr:rowOff>
    </xdr:to>
    <xdr:sp macro="" textlink="">
      <xdr:nvSpPr>
        <xdr:cNvPr id="151" name="楕円 150">
          <a:extLst>
            <a:ext uri="{FF2B5EF4-FFF2-40B4-BE49-F238E27FC236}">
              <a16:creationId xmlns:a16="http://schemas.microsoft.com/office/drawing/2014/main" id="{E4DB6F8A-B61C-40F4-AE7C-87582DCB78C7}"/>
            </a:ext>
          </a:extLst>
        </xdr:cNvPr>
        <xdr:cNvSpPr/>
      </xdr:nvSpPr>
      <xdr:spPr>
        <a:xfrm>
          <a:off x="11747500" y="62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141774</xdr:rowOff>
    </xdr:from>
    <xdr:to>
      <xdr:col>64</xdr:col>
      <xdr:colOff>73025</xdr:colOff>
      <xdr:row>31</xdr:row>
      <xdr:rowOff>166603</xdr:rowOff>
    </xdr:to>
    <xdr:cxnSp macro="">
      <xdr:nvCxnSpPr>
        <xdr:cNvPr id="152" name="直線コネクタ 151">
          <a:extLst>
            <a:ext uri="{FF2B5EF4-FFF2-40B4-BE49-F238E27FC236}">
              <a16:creationId xmlns:a16="http://schemas.microsoft.com/office/drawing/2014/main" id="{E37EA6E9-AD85-496C-91DD-F5FA874A35F6}"/>
            </a:ext>
          </a:extLst>
        </xdr:cNvPr>
        <xdr:cNvCxnSpPr/>
      </xdr:nvCxnSpPr>
      <xdr:spPr>
        <a:xfrm flipV="1">
          <a:off x="11798300" y="6228249"/>
          <a:ext cx="762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33D059C5-06DA-4465-BA20-15EF9C2399FE}"/>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40CF3FBF-854E-4A8F-B3BA-478B39E5645F}"/>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2CBCCD60-7E9B-46F4-A729-6F3D73BA9B0E}"/>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a:extLst>
            <a:ext uri="{FF2B5EF4-FFF2-40B4-BE49-F238E27FC236}">
              <a16:creationId xmlns:a16="http://schemas.microsoft.com/office/drawing/2014/main" id="{C399F28A-DDF5-4FF0-9D39-6D929BAFA811}"/>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132845</xdr:rowOff>
    </xdr:from>
    <xdr:ext cx="469744" cy="259045"/>
    <xdr:sp macro="" textlink="">
      <xdr:nvSpPr>
        <xdr:cNvPr id="157" name="n_1mainValue債務償還比率">
          <a:extLst>
            <a:ext uri="{FF2B5EF4-FFF2-40B4-BE49-F238E27FC236}">
              <a16:creationId xmlns:a16="http://schemas.microsoft.com/office/drawing/2014/main" id="{1189B1C4-7172-4B09-8629-ED7AFD6A9756}"/>
            </a:ext>
          </a:extLst>
        </xdr:cNvPr>
        <xdr:cNvSpPr txBox="1"/>
      </xdr:nvSpPr>
      <xdr:spPr>
        <a:xfrm>
          <a:off x="13836727" y="621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68315</xdr:rowOff>
    </xdr:from>
    <xdr:ext cx="469744" cy="259045"/>
    <xdr:sp macro="" textlink="">
      <xdr:nvSpPr>
        <xdr:cNvPr id="158" name="n_2mainValue債務償還比率">
          <a:extLst>
            <a:ext uri="{FF2B5EF4-FFF2-40B4-BE49-F238E27FC236}">
              <a16:creationId xmlns:a16="http://schemas.microsoft.com/office/drawing/2014/main" id="{55DCD279-5524-45A3-B400-3A779DEAFB5D}"/>
            </a:ext>
          </a:extLst>
        </xdr:cNvPr>
        <xdr:cNvSpPr txBox="1"/>
      </xdr:nvSpPr>
      <xdr:spPr>
        <a:xfrm>
          <a:off x="13087427" y="61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12251</xdr:rowOff>
    </xdr:from>
    <xdr:ext cx="469744" cy="259045"/>
    <xdr:sp macro="" textlink="">
      <xdr:nvSpPr>
        <xdr:cNvPr id="159" name="n_3mainValue債務償還比率">
          <a:extLst>
            <a:ext uri="{FF2B5EF4-FFF2-40B4-BE49-F238E27FC236}">
              <a16:creationId xmlns:a16="http://schemas.microsoft.com/office/drawing/2014/main" id="{3259F4B8-F29B-4A25-BB22-6F731F5B4771}"/>
            </a:ext>
          </a:extLst>
        </xdr:cNvPr>
        <xdr:cNvSpPr txBox="1"/>
      </xdr:nvSpPr>
      <xdr:spPr>
        <a:xfrm>
          <a:off x="12325427" y="62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37080</xdr:rowOff>
    </xdr:from>
    <xdr:ext cx="469744" cy="259045"/>
    <xdr:sp macro="" textlink="">
      <xdr:nvSpPr>
        <xdr:cNvPr id="160" name="n_4mainValue債務償還比率">
          <a:extLst>
            <a:ext uri="{FF2B5EF4-FFF2-40B4-BE49-F238E27FC236}">
              <a16:creationId xmlns:a16="http://schemas.microsoft.com/office/drawing/2014/main" id="{69161025-01CF-40F8-8F78-09D50464A997}"/>
            </a:ext>
          </a:extLst>
        </xdr:cNvPr>
        <xdr:cNvSpPr txBox="1"/>
      </xdr:nvSpPr>
      <xdr:spPr>
        <a:xfrm>
          <a:off x="11563427" y="629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DBB0DED-1619-4949-A57E-264CB6537E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67037A8-4096-4A6C-B32A-6793515B26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EF48B2F-0D49-4A8D-8AE0-0751EDB590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C0D92E0-1712-4BA4-A3D7-C8AC08D190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A7D9D6B-D231-4ADB-97BA-CEA421F1BA0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BB1337D-A0D5-462C-89E0-6B70B8B0E15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D6D38C-4515-4E2B-B304-90CF1BE9DB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E18698-8F28-4243-842D-41B4B1EC36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8B3952-4237-4036-9007-0B0C028808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8DC4AB-D976-4D4C-B06F-B7CD7C5D1A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8ED0B3-9718-410E-96C1-44320373F2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D9F4BB-F508-4566-A697-1F6B634CCD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590B11-AB54-4613-816B-DF2BBC2BB5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4C8339-81F1-48E8-8DBE-0CC58EB5DA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70075C-D352-4D66-8A09-1C0486A93E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87C19C-FFB2-4207-A145-46F551D7DD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3D7BB0-CFE1-43C2-AD5C-FA12EE6114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7F5ED8-D39B-48E0-B4D2-2D2A3B60FA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ECA863-0881-4653-B323-B0F832C936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BFC49F-D2BD-4DBC-9640-E264C7F57D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EF6B66-C047-412C-8254-CE0330BD31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97221C-A71C-41FA-9D05-C85196AC54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CAFE76-2BA4-4E9C-9C12-31D5F6C68F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FDAF4C-2C9F-494D-9C7C-6C91C5174E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1FC52A-4968-4D1F-9098-BCB82AA31CB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97F1CB-C59E-4F89-92B7-461CDDF5AA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10BA5-B8D5-4E59-8C16-C8DE255E89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45EB28-0856-4238-866D-409F58134B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E1457D-0C96-4778-9F01-D951A9798B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8FF53A-BCF0-4C40-872B-2785D86FDB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FC6BCD-6365-42FA-82E8-AF5DB71C55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25FD9C-AE12-47D0-8D59-EC024B8FD2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DC3D03-3727-4E17-8E06-4BC5804E4A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A4206B-3737-4DEE-AA15-5F8278A30D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162924-8FE4-48AD-8A73-90FC25FA23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73DF51-438E-4BB4-8015-D8F676D681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04571F-6436-4767-A988-706C707506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267B0E-CF12-4CAF-94AE-6D12860631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889229-AAEF-4999-817F-15296F3915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B3D975-6114-4A5F-86AE-8382442064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D3D957-C712-4CED-BB07-05655DD0B0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28DBB3-719C-451E-BAFB-ADF79FD1DD7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2D17AB-C7B9-44F9-83AD-A71513B6A9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7E007E-F7E1-46FE-99F2-1C41E693EC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3B2C63-496B-400B-95BF-7B8ACE8916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4764DA-DDAA-4F62-AA20-0B31FA1E34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E36395-A8D1-4B68-84B1-766D72A236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450F4A-2459-45BB-A589-86FC4F6D65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CDCF5E-1C55-4E01-868D-883D70633F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8F63CC-B322-42EC-B534-035271D54EE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44FEE70-E3F7-4DF9-8DC7-997C7D99683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E7A6B42-1386-46E6-A69C-372658CD30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F60677-26C0-4950-9FA1-A5A9A857848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EAA67EB-193E-487E-86AC-89829663A1B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C9538C4-616A-4598-9A80-1FA52397A6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40A91F-7E31-4A9D-A34C-E3AE1BA3852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521A43-1182-42B4-8D96-5AFA6BA4DCF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84854AF-50F7-453E-9BE5-A8B74E6E26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45EA9A5-A6CA-4BC3-AEDE-2E6B7BA01C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E322DC1C-6708-4130-BAA4-D68E0E92E69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69A5B2-8631-443B-817C-4D2898FEC7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C85040E-40A6-4125-BF1C-8E3011695B1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5E452DBD-DB11-46E0-BA34-4BBEA8BD25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9BB1F3E5-2063-43F0-997A-87A4AD665C40}"/>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2E6237BE-9283-4645-A6C3-0D94E1CE493A}"/>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27ED3567-AB0D-4E0F-8A61-3B14B5AB6016}"/>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19E5674B-08EB-4B6F-9A39-5EC4A16FE913}"/>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1FCE422C-E28E-48E9-AD30-A39ABD5C7D11}"/>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7853AA24-C819-4ECF-B260-5E8B74F33A56}"/>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B5D8C791-20B9-474F-827C-02E18CD23343}"/>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0B495B63-6333-46DB-BF5E-2F97952A9BCA}"/>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6A66F453-F61D-4F6B-9D12-418548866FAB}"/>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E2738BFD-8E7D-41D0-BDD8-CAFE109F267E}"/>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44ABA19B-D384-41BB-94C7-7BAE09C025A5}"/>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957880-34DB-4310-8642-490C155DCB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698B34-B44C-4D3E-B78C-48A0C40D3B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CECCB4-FAF4-48EC-AE75-2D7E2FE6AE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1DE2F4-7877-43AC-B9D7-B7656B1496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AF1C48DA-651D-486B-98E0-9CB76E41EB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76019</xdr:rowOff>
    </xdr:from>
    <xdr:to>
      <xdr:col>24</xdr:col>
      <xdr:colOff>114300</xdr:colOff>
      <xdr:row>36</xdr:row>
      <xdr:rowOff>6169</xdr:rowOff>
    </xdr:to>
    <xdr:sp macro="" textlink="">
      <xdr:nvSpPr>
        <xdr:cNvPr id="75" name="楕円 74">
          <a:extLst>
            <a:ext uri="{FF2B5EF4-FFF2-40B4-BE49-F238E27FC236}">
              <a16:creationId xmlns:a16="http://schemas.microsoft.com/office/drawing/2014/main" id="{D0F00B7B-F1D9-454E-9784-899D9909751E}"/>
            </a:ext>
          </a:extLst>
        </xdr:cNvPr>
        <xdr:cNvSpPr/>
      </xdr:nvSpPr>
      <xdr:spPr>
        <a:xfrm>
          <a:off x="4584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98896</xdr:rowOff>
    </xdr:from>
    <xdr:ext cx="405111" cy="259045"/>
    <xdr:sp macro="" textlink="">
      <xdr:nvSpPr>
        <xdr:cNvPr id="76" name="【道路】&#10;有形固定資産減価償却率該当値テキスト">
          <a:extLst>
            <a:ext uri="{FF2B5EF4-FFF2-40B4-BE49-F238E27FC236}">
              <a16:creationId xmlns:a16="http://schemas.microsoft.com/office/drawing/2014/main" id="{57EFAF38-18B0-470B-B76E-7D3D5BD7C5E1}"/>
            </a:ext>
          </a:extLst>
        </xdr:cNvPr>
        <xdr:cNvSpPr txBox="1"/>
      </xdr:nvSpPr>
      <xdr:spPr>
        <a:xfrm>
          <a:off x="4673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17236</xdr:rowOff>
    </xdr:from>
    <xdr:to>
      <xdr:col>20</xdr:col>
      <xdr:colOff>38100</xdr:colOff>
      <xdr:row>35</xdr:row>
      <xdr:rowOff>118836</xdr:rowOff>
    </xdr:to>
    <xdr:sp macro="" textlink="">
      <xdr:nvSpPr>
        <xdr:cNvPr id="77" name="楕円 76">
          <a:extLst>
            <a:ext uri="{FF2B5EF4-FFF2-40B4-BE49-F238E27FC236}">
              <a16:creationId xmlns:a16="http://schemas.microsoft.com/office/drawing/2014/main" id="{E8460289-CD9A-4A28-9FD1-2F1673AF4015}"/>
            </a:ext>
          </a:extLst>
        </xdr:cNvPr>
        <xdr:cNvSpPr/>
      </xdr:nvSpPr>
      <xdr:spPr>
        <a:xfrm>
          <a:off x="3746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68036</xdr:rowOff>
    </xdr:from>
    <xdr:to>
      <xdr:col>24</xdr:col>
      <xdr:colOff>63500</xdr:colOff>
      <xdr:row>35</xdr:row>
      <xdr:rowOff>126819</xdr:rowOff>
    </xdr:to>
    <xdr:cxnSp macro="">
      <xdr:nvCxnSpPr>
        <xdr:cNvPr id="78" name="直線コネクタ 77">
          <a:extLst>
            <a:ext uri="{FF2B5EF4-FFF2-40B4-BE49-F238E27FC236}">
              <a16:creationId xmlns:a16="http://schemas.microsoft.com/office/drawing/2014/main" id="{33C0FF89-2186-4230-A3C4-C0137F26E95F}"/>
            </a:ext>
          </a:extLst>
        </xdr:cNvPr>
        <xdr:cNvCxnSpPr/>
      </xdr:nvCxnSpPr>
      <xdr:spPr>
        <a:xfrm>
          <a:off x="3797300" y="606878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30299</xdr:rowOff>
    </xdr:from>
    <xdr:to>
      <xdr:col>15</xdr:col>
      <xdr:colOff>101600</xdr:colOff>
      <xdr:row>35</xdr:row>
      <xdr:rowOff>131899</xdr:rowOff>
    </xdr:to>
    <xdr:sp macro="" textlink="">
      <xdr:nvSpPr>
        <xdr:cNvPr id="79" name="楕円 78">
          <a:extLst>
            <a:ext uri="{FF2B5EF4-FFF2-40B4-BE49-F238E27FC236}">
              <a16:creationId xmlns:a16="http://schemas.microsoft.com/office/drawing/2014/main" id="{EA47614C-676C-4364-B441-5B153CADEB08}"/>
            </a:ext>
          </a:extLst>
        </xdr:cNvPr>
        <xdr:cNvSpPr/>
      </xdr:nvSpPr>
      <xdr:spPr>
        <a:xfrm>
          <a:off x="2857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68036</xdr:rowOff>
    </xdr:from>
    <xdr:to>
      <xdr:col>19</xdr:col>
      <xdr:colOff>177800</xdr:colOff>
      <xdr:row>35</xdr:row>
      <xdr:rowOff>81099</xdr:rowOff>
    </xdr:to>
    <xdr:cxnSp macro="">
      <xdr:nvCxnSpPr>
        <xdr:cNvPr id="80" name="直線コネクタ 79">
          <a:extLst>
            <a:ext uri="{FF2B5EF4-FFF2-40B4-BE49-F238E27FC236}">
              <a16:creationId xmlns:a16="http://schemas.microsoft.com/office/drawing/2014/main" id="{6720B216-CA23-4032-B132-CABD9C8F79B7}"/>
            </a:ext>
          </a:extLst>
        </xdr:cNvPr>
        <xdr:cNvCxnSpPr/>
      </xdr:nvCxnSpPr>
      <xdr:spPr>
        <a:xfrm flipV="1">
          <a:off x="2908300" y="60687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159294</xdr:rowOff>
    </xdr:from>
    <xdr:to>
      <xdr:col>10</xdr:col>
      <xdr:colOff>165100</xdr:colOff>
      <xdr:row>35</xdr:row>
      <xdr:rowOff>89444</xdr:rowOff>
    </xdr:to>
    <xdr:sp macro="" textlink="">
      <xdr:nvSpPr>
        <xdr:cNvPr id="81" name="楕円 80">
          <a:extLst>
            <a:ext uri="{FF2B5EF4-FFF2-40B4-BE49-F238E27FC236}">
              <a16:creationId xmlns:a16="http://schemas.microsoft.com/office/drawing/2014/main" id="{F71FBAF2-6AFF-4D5E-9782-52E88310755C}"/>
            </a:ext>
          </a:extLst>
        </xdr:cNvPr>
        <xdr:cNvSpPr/>
      </xdr:nvSpPr>
      <xdr:spPr>
        <a:xfrm>
          <a:off x="1968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38644</xdr:rowOff>
    </xdr:from>
    <xdr:to>
      <xdr:col>15</xdr:col>
      <xdr:colOff>50800</xdr:colOff>
      <xdr:row>35</xdr:row>
      <xdr:rowOff>81099</xdr:rowOff>
    </xdr:to>
    <xdr:cxnSp macro="">
      <xdr:nvCxnSpPr>
        <xdr:cNvPr id="82" name="直線コネクタ 81">
          <a:extLst>
            <a:ext uri="{FF2B5EF4-FFF2-40B4-BE49-F238E27FC236}">
              <a16:creationId xmlns:a16="http://schemas.microsoft.com/office/drawing/2014/main" id="{3016DED5-0DC5-4824-8762-25C8BC6B81E0}"/>
            </a:ext>
          </a:extLst>
        </xdr:cNvPr>
        <xdr:cNvCxnSpPr/>
      </xdr:nvCxnSpPr>
      <xdr:spPr>
        <a:xfrm>
          <a:off x="2019300" y="60393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33564</xdr:rowOff>
    </xdr:from>
    <xdr:to>
      <xdr:col>6</xdr:col>
      <xdr:colOff>38100</xdr:colOff>
      <xdr:row>35</xdr:row>
      <xdr:rowOff>135164</xdr:rowOff>
    </xdr:to>
    <xdr:sp macro="" textlink="">
      <xdr:nvSpPr>
        <xdr:cNvPr id="83" name="楕円 82">
          <a:extLst>
            <a:ext uri="{FF2B5EF4-FFF2-40B4-BE49-F238E27FC236}">
              <a16:creationId xmlns:a16="http://schemas.microsoft.com/office/drawing/2014/main" id="{BE0E54BD-7D47-433C-8883-0CFC77A55AB6}"/>
            </a:ext>
          </a:extLst>
        </xdr:cNvPr>
        <xdr:cNvSpPr/>
      </xdr:nvSpPr>
      <xdr:spPr>
        <a:xfrm>
          <a:off x="107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38644</xdr:rowOff>
    </xdr:from>
    <xdr:to>
      <xdr:col>10</xdr:col>
      <xdr:colOff>114300</xdr:colOff>
      <xdr:row>35</xdr:row>
      <xdr:rowOff>84364</xdr:rowOff>
    </xdr:to>
    <xdr:cxnSp macro="">
      <xdr:nvCxnSpPr>
        <xdr:cNvPr id="84" name="直線コネクタ 83">
          <a:extLst>
            <a:ext uri="{FF2B5EF4-FFF2-40B4-BE49-F238E27FC236}">
              <a16:creationId xmlns:a16="http://schemas.microsoft.com/office/drawing/2014/main" id="{C6D42C99-A30D-410A-A2D7-2C070404000F}"/>
            </a:ext>
          </a:extLst>
        </xdr:cNvPr>
        <xdr:cNvCxnSpPr/>
      </xdr:nvCxnSpPr>
      <xdr:spPr>
        <a:xfrm flipV="1">
          <a:off x="1130300" y="60393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F8A46BEC-C90A-40BC-9928-F56FF66ED088}"/>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2CBD1161-0316-4C5E-81A2-C2DA95E784F5}"/>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B26FCF20-ABD2-4BF9-8513-7642DEAC9085}"/>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6CFA7ACD-751D-41F3-8376-35F376632250}"/>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135363</xdr:rowOff>
    </xdr:from>
    <xdr:ext cx="405111" cy="259045"/>
    <xdr:sp macro="" textlink="">
      <xdr:nvSpPr>
        <xdr:cNvPr id="89" name="n_1mainValue【道路】&#10;有形固定資産減価償却率">
          <a:extLst>
            <a:ext uri="{FF2B5EF4-FFF2-40B4-BE49-F238E27FC236}">
              <a16:creationId xmlns:a16="http://schemas.microsoft.com/office/drawing/2014/main" id="{FA32CA95-3C8F-4728-A653-80D34A44606F}"/>
            </a:ext>
          </a:extLst>
        </xdr:cNvPr>
        <xdr:cNvSpPr txBox="1"/>
      </xdr:nvSpPr>
      <xdr:spPr>
        <a:xfrm>
          <a:off x="3582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148426</xdr:rowOff>
    </xdr:from>
    <xdr:ext cx="405111" cy="259045"/>
    <xdr:sp macro="" textlink="">
      <xdr:nvSpPr>
        <xdr:cNvPr id="90" name="n_2mainValue【道路】&#10;有形固定資産減価償却率">
          <a:extLst>
            <a:ext uri="{FF2B5EF4-FFF2-40B4-BE49-F238E27FC236}">
              <a16:creationId xmlns:a16="http://schemas.microsoft.com/office/drawing/2014/main" id="{5CFDBC19-6E85-4C5D-984F-6F63337DA9A5}"/>
            </a:ext>
          </a:extLst>
        </xdr:cNvPr>
        <xdr:cNvSpPr txBox="1"/>
      </xdr:nvSpPr>
      <xdr:spPr>
        <a:xfrm>
          <a:off x="2705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105971</xdr:rowOff>
    </xdr:from>
    <xdr:ext cx="405111" cy="259045"/>
    <xdr:sp macro="" textlink="">
      <xdr:nvSpPr>
        <xdr:cNvPr id="91" name="n_3mainValue【道路】&#10;有形固定資産減価償却率">
          <a:extLst>
            <a:ext uri="{FF2B5EF4-FFF2-40B4-BE49-F238E27FC236}">
              <a16:creationId xmlns:a16="http://schemas.microsoft.com/office/drawing/2014/main" id="{F51E33CE-F2EB-424E-BAF4-B07D17D501A9}"/>
            </a:ext>
          </a:extLst>
        </xdr:cNvPr>
        <xdr:cNvSpPr txBox="1"/>
      </xdr:nvSpPr>
      <xdr:spPr>
        <a:xfrm>
          <a:off x="1816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151691</xdr:rowOff>
    </xdr:from>
    <xdr:ext cx="405111" cy="259045"/>
    <xdr:sp macro="" textlink="">
      <xdr:nvSpPr>
        <xdr:cNvPr id="92" name="n_4mainValue【道路】&#10;有形固定資産減価償却率">
          <a:extLst>
            <a:ext uri="{FF2B5EF4-FFF2-40B4-BE49-F238E27FC236}">
              <a16:creationId xmlns:a16="http://schemas.microsoft.com/office/drawing/2014/main" id="{933B7522-D78F-40CB-B716-C496C318CF0C}"/>
            </a:ext>
          </a:extLst>
        </xdr:cNvPr>
        <xdr:cNvSpPr txBox="1"/>
      </xdr:nvSpPr>
      <xdr:spPr>
        <a:xfrm>
          <a:off x="927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AB466B1-2ED1-458D-9FB0-3B074DCE33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A7C78A1F-20EE-4BB3-90B2-A7F349055F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1FFE16FD-6C7D-43F9-8DFC-D2D1582848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ABE52F4-2968-4C2F-B7C0-6BF7B63D16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BA743D24-FA1C-422C-B4B7-DC6E2CE6D5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82E06FA8-0C1B-4DE3-B106-7CB271EE59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C04A4C2E-7592-4646-869D-F0CD8A1A62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AD0A7491-827B-43BB-B380-DE7904F0AE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C0F08660-8DE4-4D65-9764-ACF7A8404FE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AB6414C7-731C-4DA7-BEAA-D23F6A3F8C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8F30F7C6-2F90-4E9C-A7F6-485C5609B4D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B6AF63A3-CAF2-4356-BD3E-2F8A7624FE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C43579F-54DF-458F-ACDE-077F2BFAD9C6}"/>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25C347B4-C729-44C5-A37A-71C51DB30A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C7328689-9ABF-4F08-BF43-055A36AE73A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F76DD0C-66BF-4454-96FA-766247F1C8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4E8686C-D91E-4E2E-8B0D-9AA7870264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D840F000-A21F-4C32-8DD1-875EACD4256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C2BCEC16-3AB9-49D8-9D5E-497E8E5263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58372638-3969-43CE-BC35-05D5D6C38B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F4F177DA-FB64-4AC4-B34F-81627844709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65EB305-3A0B-4C7E-BA0C-4DB5F8B75C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CF1334FA-359A-452B-9C44-68D815F7544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6B7E5CF7-48E9-480B-862A-37055BBFC6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68870CBD-5FD5-4CC9-ABC5-47CB9C8CC1CB}"/>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1FACE1EB-3406-41BA-8069-AD8859B2B683}"/>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6C2DF39E-86B9-47F2-A581-374B8A7BCC49}"/>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737EB1F4-2F21-47A1-B519-A5584D43B1C9}"/>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77703C4B-3E09-4CDE-BED2-CB7017BC18EF}"/>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5DC726CF-8FB2-46E5-B628-2D24CD124CB9}"/>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728A41B5-2F26-4C6B-8069-833BC6172310}"/>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19653C73-BCBA-4AFD-BBCD-74F08598109E}"/>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CFFD4133-06AB-442C-9740-AF3B62111592}"/>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9DA4D1A9-AC38-424C-B6D6-D1DF802BABE1}"/>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B28F5543-1115-4B07-9E1F-746CABA3559D}"/>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1A7A6A-4D3A-49FB-B12B-537F481376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FB4F3B2-7579-4A58-976F-0F6FE162F6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7239303-77F6-49FE-A9F6-FF334B6705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8CFBF84-E28A-4A2F-BBF5-51AD622A882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EE2CACB-A00E-49ED-9902-209F717A9C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99828</xdr:rowOff>
    </xdr:from>
    <xdr:to>
      <xdr:col>55</xdr:col>
      <xdr:colOff>50800</xdr:colOff>
      <xdr:row>40</xdr:row>
      <xdr:rowOff>29978</xdr:rowOff>
    </xdr:to>
    <xdr:sp macro="" textlink="">
      <xdr:nvSpPr>
        <xdr:cNvPr id="133" name="楕円 132">
          <a:extLst>
            <a:ext uri="{FF2B5EF4-FFF2-40B4-BE49-F238E27FC236}">
              <a16:creationId xmlns:a16="http://schemas.microsoft.com/office/drawing/2014/main" id="{133F978D-2FDB-4BAF-890F-7F87D6E12872}"/>
            </a:ext>
          </a:extLst>
        </xdr:cNvPr>
        <xdr:cNvSpPr/>
      </xdr:nvSpPr>
      <xdr:spPr>
        <a:xfrm>
          <a:off x="10426700" y="67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122705</xdr:rowOff>
    </xdr:from>
    <xdr:ext cx="534377" cy="259045"/>
    <xdr:sp macro="" textlink="">
      <xdr:nvSpPr>
        <xdr:cNvPr id="134" name="【道路】&#10;一人当たり延長該当値テキスト">
          <a:extLst>
            <a:ext uri="{FF2B5EF4-FFF2-40B4-BE49-F238E27FC236}">
              <a16:creationId xmlns:a16="http://schemas.microsoft.com/office/drawing/2014/main" id="{55437C75-07E3-472F-B290-139A326D6C5F}"/>
            </a:ext>
          </a:extLst>
        </xdr:cNvPr>
        <xdr:cNvSpPr txBox="1"/>
      </xdr:nvSpPr>
      <xdr:spPr>
        <a:xfrm>
          <a:off x="10515600" y="66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120403</xdr:rowOff>
    </xdr:from>
    <xdr:to>
      <xdr:col>50</xdr:col>
      <xdr:colOff>165100</xdr:colOff>
      <xdr:row>40</xdr:row>
      <xdr:rowOff>50553</xdr:rowOff>
    </xdr:to>
    <xdr:sp macro="" textlink="">
      <xdr:nvSpPr>
        <xdr:cNvPr id="135" name="楕円 134">
          <a:extLst>
            <a:ext uri="{FF2B5EF4-FFF2-40B4-BE49-F238E27FC236}">
              <a16:creationId xmlns:a16="http://schemas.microsoft.com/office/drawing/2014/main" id="{8BA95FB1-F23E-44E8-B5CD-6057E5438D7D}"/>
            </a:ext>
          </a:extLst>
        </xdr:cNvPr>
        <xdr:cNvSpPr/>
      </xdr:nvSpPr>
      <xdr:spPr>
        <a:xfrm>
          <a:off x="9588500" y="68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150628</xdr:rowOff>
    </xdr:from>
    <xdr:to>
      <xdr:col>55</xdr:col>
      <xdr:colOff>0</xdr:colOff>
      <xdr:row>39</xdr:row>
      <xdr:rowOff>171203</xdr:rowOff>
    </xdr:to>
    <xdr:cxnSp macro="">
      <xdr:nvCxnSpPr>
        <xdr:cNvPr id="136" name="直線コネクタ 135">
          <a:extLst>
            <a:ext uri="{FF2B5EF4-FFF2-40B4-BE49-F238E27FC236}">
              <a16:creationId xmlns:a16="http://schemas.microsoft.com/office/drawing/2014/main" id="{5FAB9AB9-0C64-452D-A82E-6F5896F52029}"/>
            </a:ext>
          </a:extLst>
        </xdr:cNvPr>
        <xdr:cNvCxnSpPr/>
      </xdr:nvCxnSpPr>
      <xdr:spPr>
        <a:xfrm flipV="1">
          <a:off x="9639300" y="6837178"/>
          <a:ext cx="8382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147644</xdr:rowOff>
    </xdr:from>
    <xdr:to>
      <xdr:col>46</xdr:col>
      <xdr:colOff>38100</xdr:colOff>
      <xdr:row>40</xdr:row>
      <xdr:rowOff>77794</xdr:rowOff>
    </xdr:to>
    <xdr:sp macro="" textlink="">
      <xdr:nvSpPr>
        <xdr:cNvPr id="137" name="楕円 136">
          <a:extLst>
            <a:ext uri="{FF2B5EF4-FFF2-40B4-BE49-F238E27FC236}">
              <a16:creationId xmlns:a16="http://schemas.microsoft.com/office/drawing/2014/main" id="{DB37616E-431F-482C-A068-24633123A393}"/>
            </a:ext>
          </a:extLst>
        </xdr:cNvPr>
        <xdr:cNvSpPr/>
      </xdr:nvSpPr>
      <xdr:spPr>
        <a:xfrm>
          <a:off x="8699500" y="68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171203</xdr:rowOff>
    </xdr:from>
    <xdr:to>
      <xdr:col>50</xdr:col>
      <xdr:colOff>114300</xdr:colOff>
      <xdr:row>40</xdr:row>
      <xdr:rowOff>26994</xdr:rowOff>
    </xdr:to>
    <xdr:cxnSp macro="">
      <xdr:nvCxnSpPr>
        <xdr:cNvPr id="138" name="直線コネクタ 137">
          <a:extLst>
            <a:ext uri="{FF2B5EF4-FFF2-40B4-BE49-F238E27FC236}">
              <a16:creationId xmlns:a16="http://schemas.microsoft.com/office/drawing/2014/main" id="{A2CCD279-8490-4A77-AAF2-D98C801A387E}"/>
            </a:ext>
          </a:extLst>
        </xdr:cNvPr>
        <xdr:cNvCxnSpPr/>
      </xdr:nvCxnSpPr>
      <xdr:spPr>
        <a:xfrm flipV="1">
          <a:off x="8750300" y="6857753"/>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101162</xdr:rowOff>
    </xdr:from>
    <xdr:to>
      <xdr:col>41</xdr:col>
      <xdr:colOff>101600</xdr:colOff>
      <xdr:row>41</xdr:row>
      <xdr:rowOff>31312</xdr:rowOff>
    </xdr:to>
    <xdr:sp macro="" textlink="">
      <xdr:nvSpPr>
        <xdr:cNvPr id="139" name="楕円 138">
          <a:extLst>
            <a:ext uri="{FF2B5EF4-FFF2-40B4-BE49-F238E27FC236}">
              <a16:creationId xmlns:a16="http://schemas.microsoft.com/office/drawing/2014/main" id="{03447DEB-C62B-4C89-8432-9BFCEE845F1E}"/>
            </a:ext>
          </a:extLst>
        </xdr:cNvPr>
        <xdr:cNvSpPr/>
      </xdr:nvSpPr>
      <xdr:spPr>
        <a:xfrm>
          <a:off x="7810500" y="6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26994</xdr:rowOff>
    </xdr:from>
    <xdr:to>
      <xdr:col>45</xdr:col>
      <xdr:colOff>177800</xdr:colOff>
      <xdr:row>40</xdr:row>
      <xdr:rowOff>151962</xdr:rowOff>
    </xdr:to>
    <xdr:cxnSp macro="">
      <xdr:nvCxnSpPr>
        <xdr:cNvPr id="140" name="直線コネクタ 139">
          <a:extLst>
            <a:ext uri="{FF2B5EF4-FFF2-40B4-BE49-F238E27FC236}">
              <a16:creationId xmlns:a16="http://schemas.microsoft.com/office/drawing/2014/main" id="{316C2195-0C63-4483-8355-E1BAED3CE188}"/>
            </a:ext>
          </a:extLst>
        </xdr:cNvPr>
        <xdr:cNvCxnSpPr/>
      </xdr:nvCxnSpPr>
      <xdr:spPr>
        <a:xfrm flipV="1">
          <a:off x="7861300" y="6884994"/>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114154</xdr:rowOff>
    </xdr:from>
    <xdr:to>
      <xdr:col>36</xdr:col>
      <xdr:colOff>165100</xdr:colOff>
      <xdr:row>42</xdr:row>
      <xdr:rowOff>44304</xdr:rowOff>
    </xdr:to>
    <xdr:sp macro="" textlink="">
      <xdr:nvSpPr>
        <xdr:cNvPr id="141" name="楕円 140">
          <a:extLst>
            <a:ext uri="{FF2B5EF4-FFF2-40B4-BE49-F238E27FC236}">
              <a16:creationId xmlns:a16="http://schemas.microsoft.com/office/drawing/2014/main" id="{8A47E4BC-5549-49D0-9B39-ABFB4124DC0D}"/>
            </a:ext>
          </a:extLst>
        </xdr:cNvPr>
        <xdr:cNvSpPr/>
      </xdr:nvSpPr>
      <xdr:spPr>
        <a:xfrm>
          <a:off x="6921500" y="71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151962</xdr:rowOff>
    </xdr:from>
    <xdr:to>
      <xdr:col>41</xdr:col>
      <xdr:colOff>50800</xdr:colOff>
      <xdr:row>41</xdr:row>
      <xdr:rowOff>164954</xdr:rowOff>
    </xdr:to>
    <xdr:cxnSp macro="">
      <xdr:nvCxnSpPr>
        <xdr:cNvPr id="142" name="直線コネクタ 141">
          <a:extLst>
            <a:ext uri="{FF2B5EF4-FFF2-40B4-BE49-F238E27FC236}">
              <a16:creationId xmlns:a16="http://schemas.microsoft.com/office/drawing/2014/main" id="{0FBCA811-CC07-46D2-8D60-C06BDA828091}"/>
            </a:ext>
          </a:extLst>
        </xdr:cNvPr>
        <xdr:cNvCxnSpPr/>
      </xdr:nvCxnSpPr>
      <xdr:spPr>
        <a:xfrm flipV="1">
          <a:off x="6972300" y="7009962"/>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C43F3EE7-B3C9-4A88-A1E2-190149464E29}"/>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5927DBD8-42F8-4BB4-979B-510FEE107B85}"/>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18D21B7F-63CE-4C20-9D52-C68424B3C982}"/>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a:extLst>
            <a:ext uri="{FF2B5EF4-FFF2-40B4-BE49-F238E27FC236}">
              <a16:creationId xmlns:a16="http://schemas.microsoft.com/office/drawing/2014/main" id="{2C15A8EB-0DFB-4101-9B37-41FD1260DEA7}"/>
            </a:ext>
          </a:extLst>
        </xdr:cNvPr>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67080</xdr:rowOff>
    </xdr:from>
    <xdr:ext cx="534377" cy="259045"/>
    <xdr:sp macro="" textlink="">
      <xdr:nvSpPr>
        <xdr:cNvPr id="147" name="n_1mainValue【道路】&#10;一人当たり延長">
          <a:extLst>
            <a:ext uri="{FF2B5EF4-FFF2-40B4-BE49-F238E27FC236}">
              <a16:creationId xmlns:a16="http://schemas.microsoft.com/office/drawing/2014/main" id="{3E25CF99-6DE8-4D4E-A5CA-688EBCC65ED0}"/>
            </a:ext>
          </a:extLst>
        </xdr:cNvPr>
        <xdr:cNvSpPr txBox="1"/>
      </xdr:nvSpPr>
      <xdr:spPr>
        <a:xfrm>
          <a:off x="9359411" y="65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94321</xdr:rowOff>
    </xdr:from>
    <xdr:ext cx="534377" cy="259045"/>
    <xdr:sp macro="" textlink="">
      <xdr:nvSpPr>
        <xdr:cNvPr id="148" name="n_2mainValue【道路】&#10;一人当たり延長">
          <a:extLst>
            <a:ext uri="{FF2B5EF4-FFF2-40B4-BE49-F238E27FC236}">
              <a16:creationId xmlns:a16="http://schemas.microsoft.com/office/drawing/2014/main" id="{AFB06755-3658-4CFB-99A0-EC755A4E6793}"/>
            </a:ext>
          </a:extLst>
        </xdr:cNvPr>
        <xdr:cNvSpPr txBox="1"/>
      </xdr:nvSpPr>
      <xdr:spPr>
        <a:xfrm>
          <a:off x="8483111" y="66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22439</xdr:rowOff>
    </xdr:from>
    <xdr:ext cx="534377" cy="259045"/>
    <xdr:sp macro="" textlink="">
      <xdr:nvSpPr>
        <xdr:cNvPr id="149" name="n_3mainValue【道路】&#10;一人当たり延長">
          <a:extLst>
            <a:ext uri="{FF2B5EF4-FFF2-40B4-BE49-F238E27FC236}">
              <a16:creationId xmlns:a16="http://schemas.microsoft.com/office/drawing/2014/main" id="{6BDA33AD-6AB6-4934-B397-EAB1C7C66CAB}"/>
            </a:ext>
          </a:extLst>
        </xdr:cNvPr>
        <xdr:cNvSpPr txBox="1"/>
      </xdr:nvSpPr>
      <xdr:spPr>
        <a:xfrm>
          <a:off x="7594111" y="7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35431</xdr:rowOff>
    </xdr:from>
    <xdr:ext cx="534377" cy="259045"/>
    <xdr:sp macro="" textlink="">
      <xdr:nvSpPr>
        <xdr:cNvPr id="150" name="n_4mainValue【道路】&#10;一人当たり延長">
          <a:extLst>
            <a:ext uri="{FF2B5EF4-FFF2-40B4-BE49-F238E27FC236}">
              <a16:creationId xmlns:a16="http://schemas.microsoft.com/office/drawing/2014/main" id="{6FFD2D77-7EB0-4C5B-B390-F6538F4FFCD8}"/>
            </a:ext>
          </a:extLst>
        </xdr:cNvPr>
        <xdr:cNvSpPr txBox="1"/>
      </xdr:nvSpPr>
      <xdr:spPr>
        <a:xfrm>
          <a:off x="6705111" y="72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C80B34B0-9EC1-4634-8571-E4245B8587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8C05537-E259-4A84-83C8-A8FD84E0EC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48CE93C-1E28-4BA5-BDF3-ED20C1C801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C4531D2-49B1-4B22-A61D-B68B25BF9F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9C93C73-B2EF-49CF-A540-64B193C786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D9B7256F-B9F9-4A1F-8C61-47C3E06CDF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2236EC4-3251-4DA1-AA4C-54469F4BAB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4650D68-417C-47E9-9227-1D7CC86728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55511A5-C324-491A-A327-18E989A1BC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76F426F-92FE-4254-9342-C9AEBCA24F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AA26116-8FF3-447E-AC12-8889DC841C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22C67A3-BD1C-4B78-99A5-B4DCF5432F3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1484CE16-6A6C-44C4-A5ED-F372C7F1768F}"/>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FD6C8CE4-3EDD-4958-9430-E79FBA174CA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8AFA3AD0-4FB0-467D-BF6F-D360733FBC4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4C47549D-EE90-4A28-BDBB-1EB67203AC7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5EB6A26E-EFB3-43AA-A091-16B566B28DA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334B0CA5-DA1F-4B3D-9468-A3F679C402F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6DC9D19A-756B-4683-996A-55C564D08BD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3AF500B-0CA1-4198-B56A-D159C70D0B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4D1DCF0-A192-47D4-BF74-AD41E03C488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25A7E87-C15C-434F-838D-64A00CB76E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E5E1269D-BCBE-413A-A2D1-C1FB8752B57A}"/>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C19CBC6-671B-487B-AF4E-32309D0E1DA9}"/>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BC54788E-234F-45B6-96FD-0EA9B753FA0B}"/>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D4492CE-66C0-49F1-BCB2-2D827669850C}"/>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C92A7082-FAAC-4B69-A9F6-D90ED9ED70BE}"/>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A893DF-2834-4B9E-97CB-CF2A413F296C}"/>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3CF43BCD-DB31-4920-997C-4B3AF4C408AB}"/>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0CDE96A3-C82C-4D0C-9DEB-8B2C4FACDED6}"/>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AE8F7161-5B86-496B-9BB4-C0288A789E42}"/>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28DE7F89-8CB0-4710-94C5-550C70F481F5}"/>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0C70BAFA-28F1-495E-893D-6DAF891428C5}"/>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34858C-FBA9-425A-9A38-FC503C0824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89DE80-52AA-4C82-A371-F455E21FC9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6E31DA-AECA-44F8-B08D-FFAF6FC50E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3AF7409-12C1-4265-838E-B5C774ED66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80E8474-E7BA-46AC-996B-42A885C65B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9" name="楕円 188">
          <a:extLst>
            <a:ext uri="{FF2B5EF4-FFF2-40B4-BE49-F238E27FC236}">
              <a16:creationId xmlns:a16="http://schemas.microsoft.com/office/drawing/2014/main" id="{A07E94B4-BEA7-4EFF-A3EB-CCA6BECF5EB7}"/>
            </a:ext>
          </a:extLst>
        </xdr:cNvPr>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09C185B-DBDC-4CB4-905B-061B53861C4B}"/>
            </a:ext>
          </a:extLst>
        </xdr:cNvPr>
        <xdr:cNvSpPr txBox="1"/>
      </xdr:nvSpPr>
      <xdr:spPr>
        <a:xfrm>
          <a:off x="4673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148082</xdr:rowOff>
    </xdr:from>
    <xdr:to>
      <xdr:col>20</xdr:col>
      <xdr:colOff>38100</xdr:colOff>
      <xdr:row>60</xdr:row>
      <xdr:rowOff>78232</xdr:rowOff>
    </xdr:to>
    <xdr:sp macro="" textlink="">
      <xdr:nvSpPr>
        <xdr:cNvPr id="191" name="楕円 190">
          <a:extLst>
            <a:ext uri="{FF2B5EF4-FFF2-40B4-BE49-F238E27FC236}">
              <a16:creationId xmlns:a16="http://schemas.microsoft.com/office/drawing/2014/main" id="{3F7DB7DC-63E4-478D-9FEB-F1E30FD6BE8C}"/>
            </a:ext>
          </a:extLst>
        </xdr:cNvPr>
        <xdr:cNvSpPr/>
      </xdr:nvSpPr>
      <xdr:spPr>
        <a:xfrm>
          <a:off x="3746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27432</xdr:rowOff>
    </xdr:from>
    <xdr:to>
      <xdr:col>24</xdr:col>
      <xdr:colOff>63500</xdr:colOff>
      <xdr:row>60</xdr:row>
      <xdr:rowOff>59436</xdr:rowOff>
    </xdr:to>
    <xdr:cxnSp macro="">
      <xdr:nvCxnSpPr>
        <xdr:cNvPr id="192" name="直線コネクタ 191">
          <a:extLst>
            <a:ext uri="{FF2B5EF4-FFF2-40B4-BE49-F238E27FC236}">
              <a16:creationId xmlns:a16="http://schemas.microsoft.com/office/drawing/2014/main" id="{2E6867A1-6A12-4822-B769-69CFA7D6032A}"/>
            </a:ext>
          </a:extLst>
        </xdr:cNvPr>
        <xdr:cNvCxnSpPr/>
      </xdr:nvCxnSpPr>
      <xdr:spPr>
        <a:xfrm>
          <a:off x="3797300" y="103144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118364</xdr:rowOff>
    </xdr:from>
    <xdr:to>
      <xdr:col>15</xdr:col>
      <xdr:colOff>101600</xdr:colOff>
      <xdr:row>60</xdr:row>
      <xdr:rowOff>48514</xdr:rowOff>
    </xdr:to>
    <xdr:sp macro="" textlink="">
      <xdr:nvSpPr>
        <xdr:cNvPr id="193" name="楕円 192">
          <a:extLst>
            <a:ext uri="{FF2B5EF4-FFF2-40B4-BE49-F238E27FC236}">
              <a16:creationId xmlns:a16="http://schemas.microsoft.com/office/drawing/2014/main" id="{65DD563C-23E5-42BB-8152-570C586D62D2}"/>
            </a:ext>
          </a:extLst>
        </xdr:cNvPr>
        <xdr:cNvSpPr/>
      </xdr:nvSpPr>
      <xdr:spPr>
        <a:xfrm>
          <a:off x="2857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169164</xdr:rowOff>
    </xdr:from>
    <xdr:to>
      <xdr:col>19</xdr:col>
      <xdr:colOff>177800</xdr:colOff>
      <xdr:row>60</xdr:row>
      <xdr:rowOff>27432</xdr:rowOff>
    </xdr:to>
    <xdr:cxnSp macro="">
      <xdr:nvCxnSpPr>
        <xdr:cNvPr id="194" name="直線コネクタ 193">
          <a:extLst>
            <a:ext uri="{FF2B5EF4-FFF2-40B4-BE49-F238E27FC236}">
              <a16:creationId xmlns:a16="http://schemas.microsoft.com/office/drawing/2014/main" id="{38743BE5-E8C5-426F-AEBA-A8FE7F16FE4F}"/>
            </a:ext>
          </a:extLst>
        </xdr:cNvPr>
        <xdr:cNvCxnSpPr/>
      </xdr:nvCxnSpPr>
      <xdr:spPr>
        <a:xfrm>
          <a:off x="2908300" y="1028471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122936</xdr:rowOff>
    </xdr:from>
    <xdr:to>
      <xdr:col>10</xdr:col>
      <xdr:colOff>165100</xdr:colOff>
      <xdr:row>60</xdr:row>
      <xdr:rowOff>53086</xdr:rowOff>
    </xdr:to>
    <xdr:sp macro="" textlink="">
      <xdr:nvSpPr>
        <xdr:cNvPr id="195" name="楕円 194">
          <a:extLst>
            <a:ext uri="{FF2B5EF4-FFF2-40B4-BE49-F238E27FC236}">
              <a16:creationId xmlns:a16="http://schemas.microsoft.com/office/drawing/2014/main" id="{4D9CAEE3-9D53-4D65-9268-25052A516089}"/>
            </a:ext>
          </a:extLst>
        </xdr:cNvPr>
        <xdr:cNvSpPr/>
      </xdr:nvSpPr>
      <xdr:spPr>
        <a:xfrm>
          <a:off x="1968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169164</xdr:rowOff>
    </xdr:from>
    <xdr:to>
      <xdr:col>15</xdr:col>
      <xdr:colOff>50800</xdr:colOff>
      <xdr:row>60</xdr:row>
      <xdr:rowOff>2286</xdr:rowOff>
    </xdr:to>
    <xdr:cxnSp macro="">
      <xdr:nvCxnSpPr>
        <xdr:cNvPr id="196" name="直線コネクタ 195">
          <a:extLst>
            <a:ext uri="{FF2B5EF4-FFF2-40B4-BE49-F238E27FC236}">
              <a16:creationId xmlns:a16="http://schemas.microsoft.com/office/drawing/2014/main" id="{FEF30BAA-1EEB-4DAE-B950-2BC22FE68704}"/>
            </a:ext>
          </a:extLst>
        </xdr:cNvPr>
        <xdr:cNvCxnSpPr/>
      </xdr:nvCxnSpPr>
      <xdr:spPr>
        <a:xfrm flipV="1">
          <a:off x="2019300" y="102847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7" name="楕円 196">
          <a:extLst>
            <a:ext uri="{FF2B5EF4-FFF2-40B4-BE49-F238E27FC236}">
              <a16:creationId xmlns:a16="http://schemas.microsoft.com/office/drawing/2014/main" id="{5139E84E-91B7-4271-B43A-017DCC4B65FD}"/>
            </a:ext>
          </a:extLst>
        </xdr:cNvPr>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2286</xdr:rowOff>
    </xdr:to>
    <xdr:cxnSp macro="">
      <xdr:nvCxnSpPr>
        <xdr:cNvPr id="198" name="直線コネクタ 197">
          <a:extLst>
            <a:ext uri="{FF2B5EF4-FFF2-40B4-BE49-F238E27FC236}">
              <a16:creationId xmlns:a16="http://schemas.microsoft.com/office/drawing/2014/main" id="{A418AD7E-4D8E-42E6-AD45-5C0A93D80445}"/>
            </a:ext>
          </a:extLst>
        </xdr:cNvPr>
        <xdr:cNvCxnSpPr/>
      </xdr:nvCxnSpPr>
      <xdr:spPr>
        <a:xfrm>
          <a:off x="1130300" y="102755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545023C-3300-4D0B-95B4-1ED1981F8BF3}"/>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A3D245D-163A-4DC5-BF52-C36796288968}"/>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D03E7C7-B2FB-43B5-BC2C-ADBFCB37130A}"/>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F9EE2BB-A7B2-483B-BCAC-05D5DB0AD1D1}"/>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69359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73A1E47-776E-42EF-85A6-4211C492CEF9}"/>
            </a:ext>
          </a:extLst>
        </xdr:cNvPr>
        <xdr:cNvSpPr txBox="1"/>
      </xdr:nvSpPr>
      <xdr:spPr>
        <a:xfrm>
          <a:off x="3582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BE68284-CF90-4B82-98AD-3004DADEDC3C}"/>
            </a:ext>
          </a:extLst>
        </xdr:cNvPr>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44213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A633586-B703-44DF-8213-A53C5B2B0984}"/>
            </a:ext>
          </a:extLst>
        </xdr:cNvPr>
        <xdr:cNvSpPr txBox="1"/>
      </xdr:nvSpPr>
      <xdr:spPr>
        <a:xfrm>
          <a:off x="1816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ADD8729-5BEC-496C-8115-5D0A96924C75}"/>
            </a:ext>
          </a:extLst>
        </xdr:cNvPr>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5C6A85F-BECB-4E00-8683-2A60369202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AABF4DE-DFBA-4662-B88F-CB601CE5B5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36D27C2-4D11-46B5-878C-0EBE03AD70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9D62FDD-86E0-4CBA-AC0C-CF689D5EC2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ADC165E-2F14-46D0-B56C-1B70F78417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D126D6D-2962-4D40-AA76-B9A907E2DE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2AFB8ED-1739-4BBC-9F5D-E5F77701CD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EB1927C-6245-4A6B-B442-5446ABC23B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62FA968-1BA0-4D3E-B01C-76959B637E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F2F6010-1BC3-458C-A769-994D529AFA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72C1EA2-B8DC-41F4-9092-33107C53C18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34BFDE2-6A44-46A6-8EC2-C340651EF39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79A7592D-0CF1-431E-8885-F09CBA9453F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CB894DA8-C1D6-4597-9656-C6FE1B10137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93538BA9-327C-47EF-B7EB-2289FECDA76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E5081D0D-A64B-44E7-B5CD-F1382C59CFF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6DDF7A5-B442-41BC-992B-3CF7D9F448A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87F52169-D793-46AC-ADE6-7B137DA0A96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E2FCB20-3368-4A8E-8102-C5855379E5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AEFD1356-9C61-4202-934D-BF68DB9F32D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233DB59-4585-4428-8FB2-CE779B0CB9B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70F3B0A-3B7E-42B0-8883-32CA556D6B3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14C9F6E-1C19-4B56-9F99-699C74F855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E3F6366A-8323-42F4-B828-C03C5457B2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DECC44F-F1DC-4796-AE20-45FFCBFA54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34762CAA-791C-442F-A8C7-DED7835D0225}"/>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71EB0B6A-127B-4652-ACB2-C93EF852C31E}"/>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F80AC99F-3F44-4021-B4F3-4CEAE309C8F9}"/>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4CD7E04-2612-4A0A-B5A2-4D642D02EE7B}"/>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20DC419B-CA2B-4066-A9D2-D129C9717C8B}"/>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D201695-A5C6-4590-BB18-F3E84AA50CFE}"/>
            </a:ext>
          </a:extLst>
        </xdr:cNvPr>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EDB99684-4FC6-46A7-8805-40B8DF8FBEE7}"/>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9891D475-EF79-44A7-BBAA-41170A1DA7D7}"/>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A261448E-096A-4925-B44B-53316E86807F}"/>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E460C2E0-C5F3-4827-934A-0E76C9C154D1}"/>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62BE2C24-5A40-4CDF-A8FC-61B6F5379FE5}"/>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B267BE-7330-464F-9458-90348D4A7A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078242-592F-4453-AC6C-52FE343517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F9BAF6-EAE7-4BC2-B6B6-4FF0DB1DA9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998C789-77AB-4EA8-9C5B-BED7919B6C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816C4A0-24F5-46F2-B185-61619DBC53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55907</xdr:rowOff>
    </xdr:from>
    <xdr:to>
      <xdr:col>55</xdr:col>
      <xdr:colOff>50800</xdr:colOff>
      <xdr:row>59</xdr:row>
      <xdr:rowOff>157507</xdr:rowOff>
    </xdr:to>
    <xdr:sp macro="" textlink="">
      <xdr:nvSpPr>
        <xdr:cNvPr id="248" name="楕円 247">
          <a:extLst>
            <a:ext uri="{FF2B5EF4-FFF2-40B4-BE49-F238E27FC236}">
              <a16:creationId xmlns:a16="http://schemas.microsoft.com/office/drawing/2014/main" id="{BBAB8AC4-F96C-46AC-B7CA-5D2BC52905AA}"/>
            </a:ext>
          </a:extLst>
        </xdr:cNvPr>
        <xdr:cNvSpPr/>
      </xdr:nvSpPr>
      <xdr:spPr>
        <a:xfrm>
          <a:off x="10426700" y="101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78784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DED075F-F7AB-46DD-9F64-FF94577CA903}"/>
            </a:ext>
          </a:extLst>
        </xdr:cNvPr>
        <xdr:cNvSpPr txBox="1"/>
      </xdr:nvSpPr>
      <xdr:spPr>
        <a:xfrm>
          <a:off x="10515600" y="1002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79319</xdr:rowOff>
    </xdr:from>
    <xdr:to>
      <xdr:col>50</xdr:col>
      <xdr:colOff>165100</xdr:colOff>
      <xdr:row>60</xdr:row>
      <xdr:rowOff>9469</xdr:rowOff>
    </xdr:to>
    <xdr:sp macro="" textlink="">
      <xdr:nvSpPr>
        <xdr:cNvPr id="250" name="楕円 249">
          <a:extLst>
            <a:ext uri="{FF2B5EF4-FFF2-40B4-BE49-F238E27FC236}">
              <a16:creationId xmlns:a16="http://schemas.microsoft.com/office/drawing/2014/main" id="{7B4AF01A-938F-4C31-9EC6-7E99AF66FE05}"/>
            </a:ext>
          </a:extLst>
        </xdr:cNvPr>
        <xdr:cNvSpPr/>
      </xdr:nvSpPr>
      <xdr:spPr>
        <a:xfrm>
          <a:off x="9588500" y="101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106707</xdr:rowOff>
    </xdr:from>
    <xdr:to>
      <xdr:col>55</xdr:col>
      <xdr:colOff>0</xdr:colOff>
      <xdr:row>59</xdr:row>
      <xdr:rowOff>130119</xdr:rowOff>
    </xdr:to>
    <xdr:cxnSp macro="">
      <xdr:nvCxnSpPr>
        <xdr:cNvPr id="251" name="直線コネクタ 250">
          <a:extLst>
            <a:ext uri="{FF2B5EF4-FFF2-40B4-BE49-F238E27FC236}">
              <a16:creationId xmlns:a16="http://schemas.microsoft.com/office/drawing/2014/main" id="{3D54C39F-28C2-4AB0-9851-984639CC356A}"/>
            </a:ext>
          </a:extLst>
        </xdr:cNvPr>
        <xdr:cNvCxnSpPr/>
      </xdr:nvCxnSpPr>
      <xdr:spPr>
        <a:xfrm flipV="1">
          <a:off x="9639300" y="10222257"/>
          <a:ext cx="8382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113144</xdr:rowOff>
    </xdr:from>
    <xdr:to>
      <xdr:col>46</xdr:col>
      <xdr:colOff>38100</xdr:colOff>
      <xdr:row>60</xdr:row>
      <xdr:rowOff>43294</xdr:rowOff>
    </xdr:to>
    <xdr:sp macro="" textlink="">
      <xdr:nvSpPr>
        <xdr:cNvPr id="252" name="楕円 251">
          <a:extLst>
            <a:ext uri="{FF2B5EF4-FFF2-40B4-BE49-F238E27FC236}">
              <a16:creationId xmlns:a16="http://schemas.microsoft.com/office/drawing/2014/main" id="{ACBBFA90-0222-48E4-B123-928741288167}"/>
            </a:ext>
          </a:extLst>
        </xdr:cNvPr>
        <xdr:cNvSpPr/>
      </xdr:nvSpPr>
      <xdr:spPr>
        <a:xfrm>
          <a:off x="8699500" y="102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130119</xdr:rowOff>
    </xdr:from>
    <xdr:to>
      <xdr:col>50</xdr:col>
      <xdr:colOff>114300</xdr:colOff>
      <xdr:row>59</xdr:row>
      <xdr:rowOff>163944</xdr:rowOff>
    </xdr:to>
    <xdr:cxnSp macro="">
      <xdr:nvCxnSpPr>
        <xdr:cNvPr id="253" name="直線コネクタ 252">
          <a:extLst>
            <a:ext uri="{FF2B5EF4-FFF2-40B4-BE49-F238E27FC236}">
              <a16:creationId xmlns:a16="http://schemas.microsoft.com/office/drawing/2014/main" id="{2B5844EE-5FE4-4741-A75B-11BA1521E1A1}"/>
            </a:ext>
          </a:extLst>
        </xdr:cNvPr>
        <xdr:cNvCxnSpPr/>
      </xdr:nvCxnSpPr>
      <xdr:spPr>
        <a:xfrm flipV="1">
          <a:off x="8750300" y="10245669"/>
          <a:ext cx="889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155803</xdr:rowOff>
    </xdr:from>
    <xdr:to>
      <xdr:col>41</xdr:col>
      <xdr:colOff>101600</xdr:colOff>
      <xdr:row>60</xdr:row>
      <xdr:rowOff>85953</xdr:rowOff>
    </xdr:to>
    <xdr:sp macro="" textlink="">
      <xdr:nvSpPr>
        <xdr:cNvPr id="254" name="楕円 253">
          <a:extLst>
            <a:ext uri="{FF2B5EF4-FFF2-40B4-BE49-F238E27FC236}">
              <a16:creationId xmlns:a16="http://schemas.microsoft.com/office/drawing/2014/main" id="{6A5AD6FF-FDF4-4462-992F-134931E2DC9F}"/>
            </a:ext>
          </a:extLst>
        </xdr:cNvPr>
        <xdr:cNvSpPr/>
      </xdr:nvSpPr>
      <xdr:spPr>
        <a:xfrm>
          <a:off x="7810500" y="102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163944</xdr:rowOff>
    </xdr:from>
    <xdr:to>
      <xdr:col>45</xdr:col>
      <xdr:colOff>177800</xdr:colOff>
      <xdr:row>60</xdr:row>
      <xdr:rowOff>35153</xdr:rowOff>
    </xdr:to>
    <xdr:cxnSp macro="">
      <xdr:nvCxnSpPr>
        <xdr:cNvPr id="255" name="直線コネクタ 254">
          <a:extLst>
            <a:ext uri="{FF2B5EF4-FFF2-40B4-BE49-F238E27FC236}">
              <a16:creationId xmlns:a16="http://schemas.microsoft.com/office/drawing/2014/main" id="{A55F5720-0A85-4828-827A-48E801C1087D}"/>
            </a:ext>
          </a:extLst>
        </xdr:cNvPr>
        <xdr:cNvCxnSpPr/>
      </xdr:nvCxnSpPr>
      <xdr:spPr>
        <a:xfrm flipV="1">
          <a:off x="7861300" y="10279494"/>
          <a:ext cx="8890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16349</xdr:rowOff>
    </xdr:from>
    <xdr:to>
      <xdr:col>36</xdr:col>
      <xdr:colOff>165100</xdr:colOff>
      <xdr:row>60</xdr:row>
      <xdr:rowOff>117949</xdr:rowOff>
    </xdr:to>
    <xdr:sp macro="" textlink="">
      <xdr:nvSpPr>
        <xdr:cNvPr id="256" name="楕円 255">
          <a:extLst>
            <a:ext uri="{FF2B5EF4-FFF2-40B4-BE49-F238E27FC236}">
              <a16:creationId xmlns:a16="http://schemas.microsoft.com/office/drawing/2014/main" id="{3669B9BF-F497-4ECE-AB39-8BA2C0348639}"/>
            </a:ext>
          </a:extLst>
        </xdr:cNvPr>
        <xdr:cNvSpPr/>
      </xdr:nvSpPr>
      <xdr:spPr>
        <a:xfrm>
          <a:off x="6921500" y="103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35153</xdr:rowOff>
    </xdr:from>
    <xdr:to>
      <xdr:col>41</xdr:col>
      <xdr:colOff>50800</xdr:colOff>
      <xdr:row>60</xdr:row>
      <xdr:rowOff>67149</xdr:rowOff>
    </xdr:to>
    <xdr:cxnSp macro="">
      <xdr:nvCxnSpPr>
        <xdr:cNvPr id="257" name="直線コネクタ 256">
          <a:extLst>
            <a:ext uri="{FF2B5EF4-FFF2-40B4-BE49-F238E27FC236}">
              <a16:creationId xmlns:a16="http://schemas.microsoft.com/office/drawing/2014/main" id="{162CEE72-69D1-46D2-89C6-6E647629491D}"/>
            </a:ext>
          </a:extLst>
        </xdr:cNvPr>
        <xdr:cNvCxnSpPr/>
      </xdr:nvCxnSpPr>
      <xdr:spPr>
        <a:xfrm flipV="1">
          <a:off x="6972300" y="10322153"/>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D291FB8-CC54-4620-827F-91E87FC3DB81}"/>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B2F13E2-B190-4ED9-A848-1217B7B26808}"/>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8C66355-3385-41F4-816A-CC2B4C5AA102}"/>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A460823-CA5D-48AE-A197-E2D4A84D283A}"/>
            </a:ext>
          </a:extLst>
        </xdr:cNvPr>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25996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6337D524-E017-49D8-A189-E3C9CFCE24DD}"/>
            </a:ext>
          </a:extLst>
        </xdr:cNvPr>
        <xdr:cNvSpPr txBox="1"/>
      </xdr:nvSpPr>
      <xdr:spPr>
        <a:xfrm>
          <a:off x="9327095" y="997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59821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9937E0F9-AAF6-4A5C-99E7-248D369D94E2}"/>
            </a:ext>
          </a:extLst>
        </xdr:cNvPr>
        <xdr:cNvSpPr txBox="1"/>
      </xdr:nvSpPr>
      <xdr:spPr>
        <a:xfrm>
          <a:off x="8450795" y="1000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102480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369A522-5DC5-4A8C-8E93-6D174682B632}"/>
            </a:ext>
          </a:extLst>
        </xdr:cNvPr>
        <xdr:cNvSpPr txBox="1"/>
      </xdr:nvSpPr>
      <xdr:spPr>
        <a:xfrm>
          <a:off x="7561795" y="1004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134476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A2CA62F-032F-40A6-8441-27E32DD2C4D1}"/>
            </a:ext>
          </a:extLst>
        </xdr:cNvPr>
        <xdr:cNvSpPr txBox="1"/>
      </xdr:nvSpPr>
      <xdr:spPr>
        <a:xfrm>
          <a:off x="6672795" y="1007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94816C3-5053-4C73-89C7-E1B9F5D4B7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01017F0-18B3-4CE6-905D-13D0369952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C491E28-6526-42C6-B61C-5E8A0739D9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A64378F-74BA-4C56-A920-31917AA2FE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51BAB97-8EF3-4435-B95A-B31CD7F217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6528A62-1659-4526-812C-D9C91AC35E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74F4B57-86D5-4D8C-A161-9C9CA0A9EA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27C4CC8-5CBB-49DB-9857-E72AE6DEA3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173E3C1-D422-45FE-8B05-B11728F85AD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FB65654-9FF6-4F5E-8FCE-93AF42FCA8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CAC0811-4D8B-44B3-B6CC-C42562C0CF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821630A-F1D7-42ED-A1C4-9ED15D08F87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2C6AAE7-7FC8-461F-9151-F3C52CA2CCF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962C576-54FE-463F-B6EC-DF3977DCF6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5792AB1-EA58-41EF-ADE9-202F1A2018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56958C5-DDA4-4A6C-A1BA-412453258D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D34CA3F-5F18-494B-8D26-9155623E162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2B5DDBB-4348-4742-9DE2-368AD67A78D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93931AF-2B75-43AB-8A9D-148F39DEF9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2B5B4D8-4F21-4DA5-860B-4290C1FB93E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C73FCA1-2502-4694-9BEF-F91004FFDB3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3E78D41-28D3-4DD3-B242-D8A20A76F3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A27325E-7AB6-4AC8-B5EC-2A11F88F31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CA075CB-9D2E-426B-BC2D-D50F359CE9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2B2E84ED-7A38-4B83-AAD9-E7E80021D2FF}"/>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2FF91EC-17BE-4E08-83EC-D51954656ECE}"/>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A9B55DB0-B73F-47B6-9C82-0FA3C8AC2D0B}"/>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7717E3F-46D2-41D7-9414-1517F31C0CD5}"/>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7A16974C-E173-497A-B645-F45C44B8BFC1}"/>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4533F58-3BA4-490E-B061-9E836E94611C}"/>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40EA223C-9C55-4DD8-966F-A56ED3881EB8}"/>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27A26252-F545-4C5A-A0F0-6EB673D969B0}"/>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9E558E52-0FA1-44CF-B4AC-9F51E4C40AA9}"/>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96EB7F47-56E1-4971-AC45-452C89C5F438}"/>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F1082F76-825F-4C31-B68C-93B3444B5146}"/>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3748A6-E68B-428B-B7D3-6C21A98F8E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DF9330-E27D-4552-9CD7-5153896FF1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E27DA4-CE51-47F9-93BC-692BBEA9BE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2FC34AA-76AC-4335-A6E9-C104FAA5DC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42F67DC-AB27-402D-AAB7-8F333BF038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306" name="楕円 305">
          <a:extLst>
            <a:ext uri="{FF2B5EF4-FFF2-40B4-BE49-F238E27FC236}">
              <a16:creationId xmlns:a16="http://schemas.microsoft.com/office/drawing/2014/main" id="{07D17DC8-64E5-4EAF-932A-35697832E155}"/>
            </a:ext>
          </a:extLst>
        </xdr:cNvPr>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CA02B4D-CAB7-4EE2-80AA-90F2C90474CD}"/>
            </a:ext>
          </a:extLst>
        </xdr:cNvPr>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8" name="楕円 307">
          <a:extLst>
            <a:ext uri="{FF2B5EF4-FFF2-40B4-BE49-F238E27FC236}">
              <a16:creationId xmlns:a16="http://schemas.microsoft.com/office/drawing/2014/main" id="{3E94AAA3-C70F-44A1-B853-89433CE1FD49}"/>
            </a:ext>
          </a:extLst>
        </xdr:cNvPr>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72389</xdr:rowOff>
    </xdr:to>
    <xdr:cxnSp macro="">
      <xdr:nvCxnSpPr>
        <xdr:cNvPr id="309" name="直線コネクタ 308">
          <a:extLst>
            <a:ext uri="{FF2B5EF4-FFF2-40B4-BE49-F238E27FC236}">
              <a16:creationId xmlns:a16="http://schemas.microsoft.com/office/drawing/2014/main" id="{9C9A63F5-499D-47F9-B258-3B427FF40726}"/>
            </a:ext>
          </a:extLst>
        </xdr:cNvPr>
        <xdr:cNvCxnSpPr/>
      </xdr:nvCxnSpPr>
      <xdr:spPr>
        <a:xfrm>
          <a:off x="3797300" y="140970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310" name="楕円 309">
          <a:extLst>
            <a:ext uri="{FF2B5EF4-FFF2-40B4-BE49-F238E27FC236}">
              <a16:creationId xmlns:a16="http://schemas.microsoft.com/office/drawing/2014/main" id="{9C1CD641-5A8F-4A41-B83C-37E37209C3D9}"/>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38100</xdr:rowOff>
    </xdr:to>
    <xdr:cxnSp macro="">
      <xdr:nvCxnSpPr>
        <xdr:cNvPr id="311" name="直線コネクタ 310">
          <a:extLst>
            <a:ext uri="{FF2B5EF4-FFF2-40B4-BE49-F238E27FC236}">
              <a16:creationId xmlns:a16="http://schemas.microsoft.com/office/drawing/2014/main" id="{A2D3D742-4EB5-4A77-9D5B-B431A0C9BBAF}"/>
            </a:ext>
          </a:extLst>
        </xdr:cNvPr>
        <xdr:cNvCxnSpPr/>
      </xdr:nvCxnSpPr>
      <xdr:spPr>
        <a:xfrm>
          <a:off x="2908300" y="14070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312" name="楕円 311">
          <a:extLst>
            <a:ext uri="{FF2B5EF4-FFF2-40B4-BE49-F238E27FC236}">
              <a16:creationId xmlns:a16="http://schemas.microsoft.com/office/drawing/2014/main" id="{9709A9B8-8876-4CE7-BC7D-E2A49054EEFA}"/>
            </a:ext>
          </a:extLst>
        </xdr:cNvPr>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11430</xdr:rowOff>
    </xdr:to>
    <xdr:cxnSp macro="">
      <xdr:nvCxnSpPr>
        <xdr:cNvPr id="313" name="直線コネクタ 312">
          <a:extLst>
            <a:ext uri="{FF2B5EF4-FFF2-40B4-BE49-F238E27FC236}">
              <a16:creationId xmlns:a16="http://schemas.microsoft.com/office/drawing/2014/main" id="{FE931603-D078-4934-8904-C7148EA5D0AA}"/>
            </a:ext>
          </a:extLst>
        </xdr:cNvPr>
        <xdr:cNvCxnSpPr/>
      </xdr:nvCxnSpPr>
      <xdr:spPr>
        <a:xfrm>
          <a:off x="2019300" y="14064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130175</xdr:rowOff>
    </xdr:from>
    <xdr:to>
      <xdr:col>6</xdr:col>
      <xdr:colOff>38100</xdr:colOff>
      <xdr:row>83</xdr:row>
      <xdr:rowOff>60325</xdr:rowOff>
    </xdr:to>
    <xdr:sp macro="" textlink="">
      <xdr:nvSpPr>
        <xdr:cNvPr id="314" name="楕円 313">
          <a:extLst>
            <a:ext uri="{FF2B5EF4-FFF2-40B4-BE49-F238E27FC236}">
              <a16:creationId xmlns:a16="http://schemas.microsoft.com/office/drawing/2014/main" id="{01CD8C0C-4CC6-495B-A42F-588EBFFB644D}"/>
            </a:ext>
          </a:extLst>
        </xdr:cNvPr>
        <xdr:cNvSpPr/>
      </xdr:nvSpPr>
      <xdr:spPr>
        <a:xfrm>
          <a:off x="1079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83</xdr:row>
      <xdr:rowOff>9525</xdr:rowOff>
    </xdr:to>
    <xdr:cxnSp macro="">
      <xdr:nvCxnSpPr>
        <xdr:cNvPr id="315" name="直線コネクタ 314">
          <a:extLst>
            <a:ext uri="{FF2B5EF4-FFF2-40B4-BE49-F238E27FC236}">
              <a16:creationId xmlns:a16="http://schemas.microsoft.com/office/drawing/2014/main" id="{07442B8D-B511-419C-B718-57A7AB5EBD64}"/>
            </a:ext>
          </a:extLst>
        </xdr:cNvPr>
        <xdr:cNvCxnSpPr/>
      </xdr:nvCxnSpPr>
      <xdr:spPr>
        <a:xfrm flipV="1">
          <a:off x="1130300" y="14064614"/>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6" name="n_1aveValue【公営住宅】&#10;有形固定資産減価償却率">
          <a:extLst>
            <a:ext uri="{FF2B5EF4-FFF2-40B4-BE49-F238E27FC236}">
              <a16:creationId xmlns:a16="http://schemas.microsoft.com/office/drawing/2014/main" id="{173E69A8-6F9B-47DB-A4E5-C5B4CC0FC2DE}"/>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7" name="n_2aveValue【公営住宅】&#10;有形固定資産減価償却率">
          <a:extLst>
            <a:ext uri="{FF2B5EF4-FFF2-40B4-BE49-F238E27FC236}">
              <a16:creationId xmlns:a16="http://schemas.microsoft.com/office/drawing/2014/main" id="{D8CBAD26-456E-48C9-8309-4A58D9292BF6}"/>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DE7DA693-3014-43DE-8FD3-4319312BE011}"/>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79D15398-D408-4C7E-A24D-5CDC59F3BE78}"/>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20" name="n_1mainValue【公営住宅】&#10;有形固定資産減価償却率">
          <a:extLst>
            <a:ext uri="{FF2B5EF4-FFF2-40B4-BE49-F238E27FC236}">
              <a16:creationId xmlns:a16="http://schemas.microsoft.com/office/drawing/2014/main" id="{9E00ED04-3B2F-415B-99C0-4A4BD03C57E9}"/>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21" name="n_2mainValue【公営住宅】&#10;有形固定資産減価償却率">
          <a:extLst>
            <a:ext uri="{FF2B5EF4-FFF2-40B4-BE49-F238E27FC236}">
              <a16:creationId xmlns:a16="http://schemas.microsoft.com/office/drawing/2014/main" id="{C92F89D5-4352-4443-B79B-68441C4D6B6C}"/>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322" name="n_3mainValue【公営住宅】&#10;有形固定資産減価償却率">
          <a:extLst>
            <a:ext uri="{FF2B5EF4-FFF2-40B4-BE49-F238E27FC236}">
              <a16:creationId xmlns:a16="http://schemas.microsoft.com/office/drawing/2014/main" id="{72D60139-F2BE-4043-9540-012D1A4935BE}"/>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51452</xdr:rowOff>
    </xdr:from>
    <xdr:ext cx="405111" cy="259045"/>
    <xdr:sp macro="" textlink="">
      <xdr:nvSpPr>
        <xdr:cNvPr id="323" name="n_4mainValue【公営住宅】&#10;有形固定資産減価償却率">
          <a:extLst>
            <a:ext uri="{FF2B5EF4-FFF2-40B4-BE49-F238E27FC236}">
              <a16:creationId xmlns:a16="http://schemas.microsoft.com/office/drawing/2014/main" id="{F0043939-048E-4847-95B1-079A79E654F9}"/>
            </a:ext>
          </a:extLst>
        </xdr:cNvPr>
        <xdr:cNvSpPr txBox="1"/>
      </xdr:nvSpPr>
      <xdr:spPr>
        <a:xfrm>
          <a:off x="927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04884E1-04FB-4763-B576-A948681D01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FAD0ACE-67DA-4991-B1DE-25ED07DF70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CCE090A-4A3C-4CB0-8A9B-C3D6764D24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AB2856F-FB71-4051-810A-79ADCDBC81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B38ABE1-9C02-4693-8339-16AEA48664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E57A6FC-12C4-4ED2-AEFF-115797AB99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900C140-343C-4584-A034-F58CAC4F31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3684517-E81E-4311-8DA3-ADC57F33CE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DCF8BB7-6AB1-4ABD-A27B-B53223FF79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4EAD2CA-D6FA-4068-AE17-2176D791CC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82993138-E88F-4ACD-A812-075791FF3E3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DFD7E80D-3140-4956-9A62-A1468A15C08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DD25C2B5-4064-4B09-BA61-FE182A1CB58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4044808C-48FB-4202-92FC-79DF948D6A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B5479B35-0AB9-4532-8870-A1138B01D3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871E133-7F6E-4C27-8E49-D166C577D30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D7010E05-4E50-459C-97F1-8407B981AE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550B4EC2-C9F8-4499-AD21-95E50BDD2E9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6FF4ED75-44A0-4AA7-BECC-BC6C7C60C05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9F79D99E-3191-4799-A667-243ABB468EB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69EB250-84E4-457F-AEA3-9D4D19B1CE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433D51D-147A-46D7-AF32-949EEA3FC92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141DD64-BAB6-49D3-A189-0BE081C500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2C7E0410-715A-48C3-9D39-D5C4C29452CE}"/>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FD1D7AAA-8B3F-48F4-A352-EC42098870A5}"/>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C6B27853-0335-4F9B-BD6F-50418DCD30D0}"/>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2F861F59-9CE7-4D07-93E0-83891F06A428}"/>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E3DBAA81-9063-4559-8793-9A2D44665412}"/>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CF7D21AB-E2CD-458F-878E-B723A12B6826}"/>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86F227E0-F159-46BA-AF10-C3F831AB2EC6}"/>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CD709886-0E55-45BD-B233-4C8E8AE39FBC}"/>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02CB62EC-8EB9-4548-BE6A-2E7D9419DFB5}"/>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8AF7F4F0-7FB4-4FAA-8D15-01A223B2B02D}"/>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35D38885-509A-4903-9E94-F8FE2A7C5314}"/>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863D83-3529-4D70-B4FD-164A9EB8C7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AA01D24-7B6A-442A-88B8-F291DF76E2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5961F8-53D5-499B-8C5D-8F133DBB91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243F25C-6B21-4BA9-90F7-2CB4A30C61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532C86C-FD8E-47D9-922C-6E57E3EFB09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115315</xdr:rowOff>
    </xdr:from>
    <xdr:to>
      <xdr:col>55</xdr:col>
      <xdr:colOff>50800</xdr:colOff>
      <xdr:row>86</xdr:row>
      <xdr:rowOff>45465</xdr:rowOff>
    </xdr:to>
    <xdr:sp macro="" textlink="">
      <xdr:nvSpPr>
        <xdr:cNvPr id="363" name="楕円 362">
          <a:extLst>
            <a:ext uri="{FF2B5EF4-FFF2-40B4-BE49-F238E27FC236}">
              <a16:creationId xmlns:a16="http://schemas.microsoft.com/office/drawing/2014/main" id="{D89C9285-E51D-4153-BD60-AFF91CD85939}"/>
            </a:ext>
          </a:extLst>
        </xdr:cNvPr>
        <xdr:cNvSpPr/>
      </xdr:nvSpPr>
      <xdr:spPr>
        <a:xfrm>
          <a:off x="10426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30242</xdr:rowOff>
    </xdr:from>
    <xdr:ext cx="469744" cy="259045"/>
    <xdr:sp macro="" textlink="">
      <xdr:nvSpPr>
        <xdr:cNvPr id="364" name="【公営住宅】&#10;一人当たり面積該当値テキスト">
          <a:extLst>
            <a:ext uri="{FF2B5EF4-FFF2-40B4-BE49-F238E27FC236}">
              <a16:creationId xmlns:a16="http://schemas.microsoft.com/office/drawing/2014/main" id="{D2609B06-3966-4584-AB96-AAC81F12F7F4}"/>
            </a:ext>
          </a:extLst>
        </xdr:cNvPr>
        <xdr:cNvSpPr txBox="1"/>
      </xdr:nvSpPr>
      <xdr:spPr>
        <a:xfrm>
          <a:off x="10515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118490</xdr:rowOff>
    </xdr:from>
    <xdr:to>
      <xdr:col>50</xdr:col>
      <xdr:colOff>165100</xdr:colOff>
      <xdr:row>86</xdr:row>
      <xdr:rowOff>48640</xdr:rowOff>
    </xdr:to>
    <xdr:sp macro="" textlink="">
      <xdr:nvSpPr>
        <xdr:cNvPr id="365" name="楕円 364">
          <a:extLst>
            <a:ext uri="{FF2B5EF4-FFF2-40B4-BE49-F238E27FC236}">
              <a16:creationId xmlns:a16="http://schemas.microsoft.com/office/drawing/2014/main" id="{8FEEE4F6-5855-47B5-81C8-25BBE9B36B7E}"/>
            </a:ext>
          </a:extLst>
        </xdr:cNvPr>
        <xdr:cNvSpPr/>
      </xdr:nvSpPr>
      <xdr:spPr>
        <a:xfrm>
          <a:off x="9588500" y="146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166115</xdr:rowOff>
    </xdr:from>
    <xdr:to>
      <xdr:col>55</xdr:col>
      <xdr:colOff>0</xdr:colOff>
      <xdr:row>85</xdr:row>
      <xdr:rowOff>169290</xdr:rowOff>
    </xdr:to>
    <xdr:cxnSp macro="">
      <xdr:nvCxnSpPr>
        <xdr:cNvPr id="366" name="直線コネクタ 365">
          <a:extLst>
            <a:ext uri="{FF2B5EF4-FFF2-40B4-BE49-F238E27FC236}">
              <a16:creationId xmlns:a16="http://schemas.microsoft.com/office/drawing/2014/main" id="{B99EF22B-AE21-46B1-AD15-336FFFCE9AC1}"/>
            </a:ext>
          </a:extLst>
        </xdr:cNvPr>
        <xdr:cNvCxnSpPr/>
      </xdr:nvCxnSpPr>
      <xdr:spPr>
        <a:xfrm flipV="1">
          <a:off x="9639300" y="14739365"/>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130048</xdr:rowOff>
    </xdr:from>
    <xdr:to>
      <xdr:col>46</xdr:col>
      <xdr:colOff>38100</xdr:colOff>
      <xdr:row>86</xdr:row>
      <xdr:rowOff>60198</xdr:rowOff>
    </xdr:to>
    <xdr:sp macro="" textlink="">
      <xdr:nvSpPr>
        <xdr:cNvPr id="367" name="楕円 366">
          <a:extLst>
            <a:ext uri="{FF2B5EF4-FFF2-40B4-BE49-F238E27FC236}">
              <a16:creationId xmlns:a16="http://schemas.microsoft.com/office/drawing/2014/main" id="{3348BE52-FC96-4C60-80D0-BADFA1BB24D8}"/>
            </a:ext>
          </a:extLst>
        </xdr:cNvPr>
        <xdr:cNvSpPr/>
      </xdr:nvSpPr>
      <xdr:spPr>
        <a:xfrm>
          <a:off x="8699500" y="147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169290</xdr:rowOff>
    </xdr:from>
    <xdr:to>
      <xdr:col>50</xdr:col>
      <xdr:colOff>114300</xdr:colOff>
      <xdr:row>86</xdr:row>
      <xdr:rowOff>9398</xdr:rowOff>
    </xdr:to>
    <xdr:cxnSp macro="">
      <xdr:nvCxnSpPr>
        <xdr:cNvPr id="368" name="直線コネクタ 367">
          <a:extLst>
            <a:ext uri="{FF2B5EF4-FFF2-40B4-BE49-F238E27FC236}">
              <a16:creationId xmlns:a16="http://schemas.microsoft.com/office/drawing/2014/main" id="{57165265-F2B5-406B-B73F-1BD3E2FF7FE7}"/>
            </a:ext>
          </a:extLst>
        </xdr:cNvPr>
        <xdr:cNvCxnSpPr/>
      </xdr:nvCxnSpPr>
      <xdr:spPr>
        <a:xfrm flipV="1">
          <a:off x="8750300" y="14742540"/>
          <a:ext cx="8890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123698</xdr:rowOff>
    </xdr:from>
    <xdr:to>
      <xdr:col>41</xdr:col>
      <xdr:colOff>101600</xdr:colOff>
      <xdr:row>86</xdr:row>
      <xdr:rowOff>53848</xdr:rowOff>
    </xdr:to>
    <xdr:sp macro="" textlink="">
      <xdr:nvSpPr>
        <xdr:cNvPr id="369" name="楕円 368">
          <a:extLst>
            <a:ext uri="{FF2B5EF4-FFF2-40B4-BE49-F238E27FC236}">
              <a16:creationId xmlns:a16="http://schemas.microsoft.com/office/drawing/2014/main" id="{04DA85A4-8137-49BD-870D-C5D68DFAE85F}"/>
            </a:ext>
          </a:extLst>
        </xdr:cNvPr>
        <xdr:cNvSpPr/>
      </xdr:nvSpPr>
      <xdr:spPr>
        <a:xfrm>
          <a:off x="7810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xdr:rowOff>
    </xdr:from>
    <xdr:to>
      <xdr:col>45</xdr:col>
      <xdr:colOff>177800</xdr:colOff>
      <xdr:row>86</xdr:row>
      <xdr:rowOff>9398</xdr:rowOff>
    </xdr:to>
    <xdr:cxnSp macro="">
      <xdr:nvCxnSpPr>
        <xdr:cNvPr id="370" name="直線コネクタ 369">
          <a:extLst>
            <a:ext uri="{FF2B5EF4-FFF2-40B4-BE49-F238E27FC236}">
              <a16:creationId xmlns:a16="http://schemas.microsoft.com/office/drawing/2014/main" id="{86A23C3C-E0AE-4BF3-8F67-873926B86F67}"/>
            </a:ext>
          </a:extLst>
        </xdr:cNvPr>
        <xdr:cNvCxnSpPr/>
      </xdr:nvCxnSpPr>
      <xdr:spPr>
        <a:xfrm>
          <a:off x="7861300" y="1474774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133731</xdr:rowOff>
    </xdr:from>
    <xdr:to>
      <xdr:col>36</xdr:col>
      <xdr:colOff>165100</xdr:colOff>
      <xdr:row>86</xdr:row>
      <xdr:rowOff>63881</xdr:rowOff>
    </xdr:to>
    <xdr:sp macro="" textlink="">
      <xdr:nvSpPr>
        <xdr:cNvPr id="371" name="楕円 370">
          <a:extLst>
            <a:ext uri="{FF2B5EF4-FFF2-40B4-BE49-F238E27FC236}">
              <a16:creationId xmlns:a16="http://schemas.microsoft.com/office/drawing/2014/main" id="{AD98FC80-9842-4D17-BD56-BDEF0F2346E7}"/>
            </a:ext>
          </a:extLst>
        </xdr:cNvPr>
        <xdr:cNvSpPr/>
      </xdr:nvSpPr>
      <xdr:spPr>
        <a:xfrm>
          <a:off x="6921500" y="147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xdr:rowOff>
    </xdr:from>
    <xdr:to>
      <xdr:col>41</xdr:col>
      <xdr:colOff>50800</xdr:colOff>
      <xdr:row>86</xdr:row>
      <xdr:rowOff>13081</xdr:rowOff>
    </xdr:to>
    <xdr:cxnSp macro="">
      <xdr:nvCxnSpPr>
        <xdr:cNvPr id="372" name="直線コネクタ 371">
          <a:extLst>
            <a:ext uri="{FF2B5EF4-FFF2-40B4-BE49-F238E27FC236}">
              <a16:creationId xmlns:a16="http://schemas.microsoft.com/office/drawing/2014/main" id="{2F4BCB65-3ABD-44B2-A85C-D19F60CC0492}"/>
            </a:ext>
          </a:extLst>
        </xdr:cNvPr>
        <xdr:cNvCxnSpPr/>
      </xdr:nvCxnSpPr>
      <xdr:spPr>
        <a:xfrm flipV="1">
          <a:off x="6972300" y="1474774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A0C3401E-ED44-4478-8916-AF65A0E16083}"/>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2F9381F7-BD4B-45C6-ADE8-CF88539A27B1}"/>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A20114C0-1347-4288-A7DE-77164649A133}"/>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A5637532-FD98-4307-9B83-C17F1DB1CB45}"/>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39767</xdr:rowOff>
    </xdr:from>
    <xdr:ext cx="469744" cy="259045"/>
    <xdr:sp macro="" textlink="">
      <xdr:nvSpPr>
        <xdr:cNvPr id="377" name="n_1mainValue【公営住宅】&#10;一人当たり面積">
          <a:extLst>
            <a:ext uri="{FF2B5EF4-FFF2-40B4-BE49-F238E27FC236}">
              <a16:creationId xmlns:a16="http://schemas.microsoft.com/office/drawing/2014/main" id="{DEBA2F7E-6B03-4857-9B54-8403CAC53451}"/>
            </a:ext>
          </a:extLst>
        </xdr:cNvPr>
        <xdr:cNvSpPr txBox="1"/>
      </xdr:nvSpPr>
      <xdr:spPr>
        <a:xfrm>
          <a:off x="9391727" y="1478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51325</xdr:rowOff>
    </xdr:from>
    <xdr:ext cx="469744" cy="259045"/>
    <xdr:sp macro="" textlink="">
      <xdr:nvSpPr>
        <xdr:cNvPr id="378" name="n_2mainValue【公営住宅】&#10;一人当たり面積">
          <a:extLst>
            <a:ext uri="{FF2B5EF4-FFF2-40B4-BE49-F238E27FC236}">
              <a16:creationId xmlns:a16="http://schemas.microsoft.com/office/drawing/2014/main" id="{094A5049-E9B7-4C85-9294-895A1552D177}"/>
            </a:ext>
          </a:extLst>
        </xdr:cNvPr>
        <xdr:cNvSpPr txBox="1"/>
      </xdr:nvSpPr>
      <xdr:spPr>
        <a:xfrm>
          <a:off x="8515427" y="1479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44975</xdr:rowOff>
    </xdr:from>
    <xdr:ext cx="469744" cy="259045"/>
    <xdr:sp macro="" textlink="">
      <xdr:nvSpPr>
        <xdr:cNvPr id="379" name="n_3mainValue【公営住宅】&#10;一人当たり面積">
          <a:extLst>
            <a:ext uri="{FF2B5EF4-FFF2-40B4-BE49-F238E27FC236}">
              <a16:creationId xmlns:a16="http://schemas.microsoft.com/office/drawing/2014/main" id="{A773F750-F0BD-4C30-9182-BA8498D05B9A}"/>
            </a:ext>
          </a:extLst>
        </xdr:cNvPr>
        <xdr:cNvSpPr txBox="1"/>
      </xdr:nvSpPr>
      <xdr:spPr>
        <a:xfrm>
          <a:off x="76264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55008</xdr:rowOff>
    </xdr:from>
    <xdr:ext cx="469744" cy="259045"/>
    <xdr:sp macro="" textlink="">
      <xdr:nvSpPr>
        <xdr:cNvPr id="380" name="n_4mainValue【公営住宅】&#10;一人当たり面積">
          <a:extLst>
            <a:ext uri="{FF2B5EF4-FFF2-40B4-BE49-F238E27FC236}">
              <a16:creationId xmlns:a16="http://schemas.microsoft.com/office/drawing/2014/main" id="{466FFAF5-4EDB-422F-A9A9-0E9F49A59980}"/>
            </a:ext>
          </a:extLst>
        </xdr:cNvPr>
        <xdr:cNvSpPr txBox="1"/>
      </xdr:nvSpPr>
      <xdr:spPr>
        <a:xfrm>
          <a:off x="6737427" y="147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85F0825-81E2-4AAC-8A53-EE18A88989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92DD010-525C-421E-9297-E79EE7092C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B9B8384-385B-4811-BCDE-E145259B0A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D518BCE-7549-4BFB-95BC-0618776DAD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E177A69-AA74-4314-B025-CADA1A94C7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6CFAB2D-CB81-4DA9-A6FB-0C5549034A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6E9894F-EC56-40AF-AAE8-6193DB6C0A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2517A23-CBAC-4315-A593-ED69FC1C667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D4AC30E-9AC0-4A0F-982F-920CDD6BEA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DB437B18-A729-428F-8985-E82043CE33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A13A121D-5306-4F65-9429-D405B6326B1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CD31B158-2942-4E62-AFC1-C92524AFC40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9AA8C1B5-5657-486B-B3CA-2F6F8261EB5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54BEDEB-EA3D-4A38-B30D-9062533F34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A95496FE-3073-46F4-AAD2-60CC9BCEB8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14C110F-A0C1-4A35-984F-29607EDC825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13E9B1C9-97AF-4879-971B-F38CD3EAEA0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EC3D609-1703-4174-A236-BF660418686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62A3C70F-CDA4-4EB3-B229-EDC14FF64F6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34BB9B4-0468-4A3B-83B6-B162D3D6419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5A9B2392-E49F-483B-AB07-3409E21BD08D}"/>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5C55CB8-E9DD-409B-99EF-3E48E497E7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DEBADD35-6A0C-4241-8CFF-5E9CA06E2A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BF3BB5A5-310F-40B6-930F-3D6BC62EF010}"/>
            </a:ext>
          </a:extLst>
        </xdr:cNvPr>
        <xdr:cNvCxnSpPr/>
      </xdr:nvCxnSpPr>
      <xdr:spPr>
        <a:xfrm flipV="1">
          <a:off x="4634865" y="17232630"/>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AB2D5FC-5FAE-4BA8-8979-87F9FAF5DAEF}"/>
            </a:ext>
          </a:extLst>
        </xdr:cNvPr>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3C2784EB-0DF1-497D-AA76-E66B621F128A}"/>
            </a:ext>
          </a:extLst>
        </xdr:cNvPr>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434B51D5-43C9-4251-B3A7-6C1517957DF1}"/>
            </a:ext>
          </a:extLst>
        </xdr:cNvPr>
        <xdr:cNvSpPr txBox="1"/>
      </xdr:nvSpPr>
      <xdr:spPr>
        <a:xfrm>
          <a:off x="4673600" y="1700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1AE85020-1633-440F-8253-BF80C6ECB39B}"/>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1F2A8D99-3B7B-47E9-89F0-E3A5EC73019B}"/>
            </a:ext>
          </a:extLst>
        </xdr:cNvPr>
        <xdr:cNvSpPr txBox="1"/>
      </xdr:nvSpPr>
      <xdr:spPr>
        <a:xfrm>
          <a:off x="4673600" y="1836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366C1B08-080A-4B62-8E56-E62C14F2566B}"/>
            </a:ext>
          </a:extLst>
        </xdr:cNvPr>
        <xdr:cNvSpPr/>
      </xdr:nvSpPr>
      <xdr:spPr>
        <a:xfrm>
          <a:off x="4584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AF963585-2FB5-4558-84F7-59F054E6371D}"/>
            </a:ext>
          </a:extLst>
        </xdr:cNvPr>
        <xdr:cNvSpPr/>
      </xdr:nvSpPr>
      <xdr:spPr>
        <a:xfrm>
          <a:off x="3746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FE1514EF-F7CA-448F-BF3A-F37924F6FC1D}"/>
            </a:ext>
          </a:extLst>
        </xdr:cNvPr>
        <xdr:cNvSpPr/>
      </xdr:nvSpPr>
      <xdr:spPr>
        <a:xfrm>
          <a:off x="2857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DEB9BFD3-9B3E-41B4-95AA-5A738B8D1A2C}"/>
            </a:ext>
          </a:extLst>
        </xdr:cNvPr>
        <xdr:cNvSpPr/>
      </xdr:nvSpPr>
      <xdr:spPr>
        <a:xfrm>
          <a:off x="1968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14" name="フローチャート: 判断 413">
          <a:extLst>
            <a:ext uri="{FF2B5EF4-FFF2-40B4-BE49-F238E27FC236}">
              <a16:creationId xmlns:a16="http://schemas.microsoft.com/office/drawing/2014/main" id="{71765F77-33E4-4455-A2AA-A40F79A4A07F}"/>
            </a:ext>
          </a:extLst>
        </xdr:cNvPr>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365EC43-01E1-439A-A0C5-8DB7AD81C1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0F63578-E0AE-4EFA-9CE7-E595FFB08D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C76A959-A247-456D-9431-FFA1FE681D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27322F9-AB11-4016-963D-1C2BCCCE13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DBA9475-490A-46FB-81B1-78E6D6202D9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20" name="楕円 419">
          <a:extLst>
            <a:ext uri="{FF2B5EF4-FFF2-40B4-BE49-F238E27FC236}">
              <a16:creationId xmlns:a16="http://schemas.microsoft.com/office/drawing/2014/main" id="{8EC08582-9CC1-41B3-B486-870170D44669}"/>
            </a:ext>
          </a:extLst>
        </xdr:cNvPr>
        <xdr:cNvSpPr/>
      </xdr:nvSpPr>
      <xdr:spPr>
        <a:xfrm>
          <a:off x="4584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139082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22A7DA2-7FFC-453D-8B12-781484994F11}"/>
            </a:ext>
          </a:extLst>
        </xdr:cNvPr>
        <xdr:cNvSpPr txBox="1"/>
      </xdr:nvSpPr>
      <xdr:spPr>
        <a:xfrm>
          <a:off x="4673600"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22" name="楕円 421">
          <a:extLst>
            <a:ext uri="{FF2B5EF4-FFF2-40B4-BE49-F238E27FC236}">
              <a16:creationId xmlns:a16="http://schemas.microsoft.com/office/drawing/2014/main" id="{4622B84A-E3E6-4821-8CA1-A7D6D268F8A6}"/>
            </a:ext>
          </a:extLst>
        </xdr:cNvPr>
        <xdr:cNvSpPr/>
      </xdr:nvSpPr>
      <xdr:spPr>
        <a:xfrm>
          <a:off x="3746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59055</xdr:rowOff>
    </xdr:to>
    <xdr:cxnSp macro="">
      <xdr:nvCxnSpPr>
        <xdr:cNvPr id="423" name="直線コネクタ 422">
          <a:extLst>
            <a:ext uri="{FF2B5EF4-FFF2-40B4-BE49-F238E27FC236}">
              <a16:creationId xmlns:a16="http://schemas.microsoft.com/office/drawing/2014/main" id="{E5CCA032-2CAE-4EAB-A9D6-69070791B286}"/>
            </a:ext>
          </a:extLst>
        </xdr:cNvPr>
        <xdr:cNvCxnSpPr/>
      </xdr:nvCxnSpPr>
      <xdr:spPr>
        <a:xfrm>
          <a:off x="3797300" y="183718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120650</xdr:rowOff>
    </xdr:from>
    <xdr:to>
      <xdr:col>15</xdr:col>
      <xdr:colOff>101600</xdr:colOff>
      <xdr:row>107</xdr:row>
      <xdr:rowOff>50800</xdr:rowOff>
    </xdr:to>
    <xdr:sp macro="" textlink="">
      <xdr:nvSpPr>
        <xdr:cNvPr id="424" name="楕円 423">
          <a:extLst>
            <a:ext uri="{FF2B5EF4-FFF2-40B4-BE49-F238E27FC236}">
              <a16:creationId xmlns:a16="http://schemas.microsoft.com/office/drawing/2014/main" id="{E7CE554F-93B4-4F0E-AB47-62F564B82DF8}"/>
            </a:ext>
          </a:extLst>
        </xdr:cNvPr>
        <xdr:cNvSpPr/>
      </xdr:nvSpPr>
      <xdr:spPr>
        <a:xfrm>
          <a:off x="2857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0</xdr:rowOff>
    </xdr:from>
    <xdr:to>
      <xdr:col>19</xdr:col>
      <xdr:colOff>177800</xdr:colOff>
      <xdr:row>107</xdr:row>
      <xdr:rowOff>26670</xdr:rowOff>
    </xdr:to>
    <xdr:cxnSp macro="">
      <xdr:nvCxnSpPr>
        <xdr:cNvPr id="425" name="直線コネクタ 424">
          <a:extLst>
            <a:ext uri="{FF2B5EF4-FFF2-40B4-BE49-F238E27FC236}">
              <a16:creationId xmlns:a16="http://schemas.microsoft.com/office/drawing/2014/main" id="{9710E278-E7BE-4354-BDFF-943CFA6BB8FE}"/>
            </a:ext>
          </a:extLst>
        </xdr:cNvPr>
        <xdr:cNvCxnSpPr/>
      </xdr:nvCxnSpPr>
      <xdr:spPr>
        <a:xfrm>
          <a:off x="2908300" y="1834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26" name="楕円 425">
          <a:extLst>
            <a:ext uri="{FF2B5EF4-FFF2-40B4-BE49-F238E27FC236}">
              <a16:creationId xmlns:a16="http://schemas.microsoft.com/office/drawing/2014/main" id="{C8FE51F9-DD2C-4D4A-ADE5-C69290D7148E}"/>
            </a:ext>
          </a:extLst>
        </xdr:cNvPr>
        <xdr:cNvSpPr/>
      </xdr:nvSpPr>
      <xdr:spPr>
        <a:xfrm>
          <a:off x="196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107</xdr:row>
      <xdr:rowOff>0</xdr:rowOff>
    </xdr:to>
    <xdr:cxnSp macro="">
      <xdr:nvCxnSpPr>
        <xdr:cNvPr id="427" name="直線コネクタ 426">
          <a:extLst>
            <a:ext uri="{FF2B5EF4-FFF2-40B4-BE49-F238E27FC236}">
              <a16:creationId xmlns:a16="http://schemas.microsoft.com/office/drawing/2014/main" id="{0578145E-2284-4E12-903F-D23210F8403D}"/>
            </a:ext>
          </a:extLst>
        </xdr:cNvPr>
        <xdr:cNvCxnSpPr/>
      </xdr:nvCxnSpPr>
      <xdr:spPr>
        <a:xfrm>
          <a:off x="2019300" y="18318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28" name="楕円 427">
          <a:extLst>
            <a:ext uri="{FF2B5EF4-FFF2-40B4-BE49-F238E27FC236}">
              <a16:creationId xmlns:a16="http://schemas.microsoft.com/office/drawing/2014/main" id="{9AD2BFBA-49D5-4455-9EC6-3F514B28A290}"/>
            </a:ext>
          </a:extLst>
        </xdr:cNvPr>
        <xdr:cNvSpPr/>
      </xdr:nvSpPr>
      <xdr:spPr>
        <a:xfrm>
          <a:off x="107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118111</xdr:rowOff>
    </xdr:from>
    <xdr:to>
      <xdr:col>10</xdr:col>
      <xdr:colOff>114300</xdr:colOff>
      <xdr:row>106</xdr:row>
      <xdr:rowOff>144780</xdr:rowOff>
    </xdr:to>
    <xdr:cxnSp macro="">
      <xdr:nvCxnSpPr>
        <xdr:cNvPr id="429" name="直線コネクタ 428">
          <a:extLst>
            <a:ext uri="{FF2B5EF4-FFF2-40B4-BE49-F238E27FC236}">
              <a16:creationId xmlns:a16="http://schemas.microsoft.com/office/drawing/2014/main" id="{456127D7-5457-446A-820B-B27F4AD89F23}"/>
            </a:ext>
          </a:extLst>
        </xdr:cNvPr>
        <xdr:cNvCxnSpPr/>
      </xdr:nvCxnSpPr>
      <xdr:spPr>
        <a:xfrm>
          <a:off x="1130300" y="18291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48277</xdr:rowOff>
    </xdr:from>
    <xdr:ext cx="405111" cy="259045"/>
    <xdr:sp macro="" textlink="">
      <xdr:nvSpPr>
        <xdr:cNvPr id="430" name="n_1aveValue【港湾・漁港】&#10;有形固定資産減価償却率">
          <a:extLst>
            <a:ext uri="{FF2B5EF4-FFF2-40B4-BE49-F238E27FC236}">
              <a16:creationId xmlns:a16="http://schemas.microsoft.com/office/drawing/2014/main" id="{8622CDA9-D1B2-4701-BD8E-11ADD91FE80F}"/>
            </a:ext>
          </a:extLst>
        </xdr:cNvPr>
        <xdr:cNvSpPr txBox="1"/>
      </xdr:nvSpPr>
      <xdr:spPr>
        <a:xfrm>
          <a:off x="3582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10177</xdr:rowOff>
    </xdr:from>
    <xdr:ext cx="405111" cy="259045"/>
    <xdr:sp macro="" textlink="">
      <xdr:nvSpPr>
        <xdr:cNvPr id="431" name="n_2aveValue【港湾・漁港】&#10;有形固定資産減価償却率">
          <a:extLst>
            <a:ext uri="{FF2B5EF4-FFF2-40B4-BE49-F238E27FC236}">
              <a16:creationId xmlns:a16="http://schemas.microsoft.com/office/drawing/2014/main" id="{6F52DF3B-50F0-415C-ABE6-8D62C532A507}"/>
            </a:ext>
          </a:extLst>
        </xdr:cNvPr>
        <xdr:cNvSpPr txBox="1"/>
      </xdr:nvSpPr>
      <xdr:spPr>
        <a:xfrm>
          <a:off x="2705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151147</xdr:rowOff>
    </xdr:from>
    <xdr:ext cx="405111" cy="259045"/>
    <xdr:sp macro="" textlink="">
      <xdr:nvSpPr>
        <xdr:cNvPr id="432" name="n_3aveValue【港湾・漁港】&#10;有形固定資産減価償却率">
          <a:extLst>
            <a:ext uri="{FF2B5EF4-FFF2-40B4-BE49-F238E27FC236}">
              <a16:creationId xmlns:a16="http://schemas.microsoft.com/office/drawing/2014/main" id="{30A9378E-B4C3-431F-966E-B2FCC492DDCD}"/>
            </a:ext>
          </a:extLst>
        </xdr:cNvPr>
        <xdr:cNvSpPr txBox="1"/>
      </xdr:nvSpPr>
      <xdr:spPr>
        <a:xfrm>
          <a:off x="1816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33" name="n_4aveValue【港湾・漁港】&#10;有形固定資産減価償却率">
          <a:extLst>
            <a:ext uri="{FF2B5EF4-FFF2-40B4-BE49-F238E27FC236}">
              <a16:creationId xmlns:a16="http://schemas.microsoft.com/office/drawing/2014/main" id="{AAA1ABE3-C65A-4BD8-A122-EA0D9D8AD0A6}"/>
            </a:ext>
          </a:extLst>
        </xdr:cNvPr>
        <xdr:cNvSpPr txBox="1"/>
      </xdr:nvSpPr>
      <xdr:spPr>
        <a:xfrm>
          <a:off x="927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34" name="n_1mainValue【港湾・漁港】&#10;有形固定資産減価償却率">
          <a:extLst>
            <a:ext uri="{FF2B5EF4-FFF2-40B4-BE49-F238E27FC236}">
              <a16:creationId xmlns:a16="http://schemas.microsoft.com/office/drawing/2014/main" id="{786539AE-FD36-429C-9DBA-91B23AC459EC}"/>
            </a:ext>
          </a:extLst>
        </xdr:cNvPr>
        <xdr:cNvSpPr txBox="1"/>
      </xdr:nvSpPr>
      <xdr:spPr>
        <a:xfrm>
          <a:off x="3582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41927</xdr:rowOff>
    </xdr:from>
    <xdr:ext cx="405111" cy="259045"/>
    <xdr:sp macro="" textlink="">
      <xdr:nvSpPr>
        <xdr:cNvPr id="435" name="n_2mainValue【港湾・漁港】&#10;有形固定資産減価償却率">
          <a:extLst>
            <a:ext uri="{FF2B5EF4-FFF2-40B4-BE49-F238E27FC236}">
              <a16:creationId xmlns:a16="http://schemas.microsoft.com/office/drawing/2014/main" id="{94AD2425-EF9C-41BB-956F-A2CDA0DC6E26}"/>
            </a:ext>
          </a:extLst>
        </xdr:cNvPr>
        <xdr:cNvSpPr txBox="1"/>
      </xdr:nvSpPr>
      <xdr:spPr>
        <a:xfrm>
          <a:off x="2705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36" name="n_3mainValue【港湾・漁港】&#10;有形固定資産減価償却率">
          <a:extLst>
            <a:ext uri="{FF2B5EF4-FFF2-40B4-BE49-F238E27FC236}">
              <a16:creationId xmlns:a16="http://schemas.microsoft.com/office/drawing/2014/main" id="{0A113031-56E9-4541-9A49-3678CD03594F}"/>
            </a:ext>
          </a:extLst>
        </xdr:cNvPr>
        <xdr:cNvSpPr txBox="1"/>
      </xdr:nvSpPr>
      <xdr:spPr>
        <a:xfrm>
          <a:off x="1816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13988</xdr:rowOff>
    </xdr:from>
    <xdr:ext cx="405111" cy="259045"/>
    <xdr:sp macro="" textlink="">
      <xdr:nvSpPr>
        <xdr:cNvPr id="437" name="n_4mainValue【港湾・漁港】&#10;有形固定資産減価償却率">
          <a:extLst>
            <a:ext uri="{FF2B5EF4-FFF2-40B4-BE49-F238E27FC236}">
              <a16:creationId xmlns:a16="http://schemas.microsoft.com/office/drawing/2014/main" id="{EDB45A44-D7D5-4297-94DF-805B14C53C94}"/>
            </a:ext>
          </a:extLst>
        </xdr:cNvPr>
        <xdr:cNvSpPr txBox="1"/>
      </xdr:nvSpPr>
      <xdr:spPr>
        <a:xfrm>
          <a:off x="927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8890BE7-9B7B-4C16-ACD7-A5A991204C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005D8A8-96A2-4A9E-8A95-155A6A38185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D3F645F-2D82-42C5-9AB7-68102B2CD8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ED9DA86-0301-4BDD-9DE7-73C8309A8F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EEACEFF-4424-42E3-9358-4B152521B1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9B343D6-67AE-4726-951C-A4884EC70F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EADDBEC-5971-4834-A9BA-41F087F1E6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C12F799-D962-461D-8315-581CFEB0FE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C704F42-8E02-49BB-B104-51CE7C7D78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73A176D-D4F0-4076-B8AB-4752F25331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EFB9CA4F-F33F-4018-9C8B-128C5742BA8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A627C713-83CC-44D3-AA32-6599F9F31D8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74B0814A-658F-4C64-8630-D0A6B5A1588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6829E8E4-3A7B-465F-81E7-D7516B79A0E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12704F7F-C5DC-4E42-A184-57926EBC339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133C220C-DFAE-4F69-874F-179CDC93FE2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EBFEB7B2-E5BE-456D-9BD7-409427B7E3E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E385DC7A-18B4-4217-ABE4-62BB5F56AD2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67816C00-51EA-4AF1-920A-9325B401B2A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15EAC827-CF9C-4574-A5E0-77A5CB21857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D16C5FE1-F48D-4CD8-AC51-ED8313D7C14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46E9B686-3D5D-40AB-AA64-55D0967C2649}"/>
            </a:ext>
          </a:extLst>
        </xdr:cNvPr>
        <xdr:cNvCxnSpPr/>
      </xdr:nvCxnSpPr>
      <xdr:spPr>
        <a:xfrm flipV="1">
          <a:off x="10476865" y="17539525"/>
          <a:ext cx="0" cy="105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03892399-D9B9-4DB6-BBE0-723C729880CF}"/>
            </a:ext>
          </a:extLst>
        </xdr:cNvPr>
        <xdr:cNvSpPr txBox="1"/>
      </xdr:nvSpPr>
      <xdr:spPr>
        <a:xfrm>
          <a:off x="10515600" y="18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EDBF7BA9-E14E-4549-858B-FC616096388C}"/>
            </a:ext>
          </a:extLst>
        </xdr:cNvPr>
        <xdr:cNvCxnSpPr/>
      </xdr:nvCxnSpPr>
      <xdr:spPr>
        <a:xfrm>
          <a:off x="10388600" y="1859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51E671F5-60E8-48BA-B467-FF3832278631}"/>
            </a:ext>
          </a:extLst>
        </xdr:cNvPr>
        <xdr:cNvSpPr txBox="1"/>
      </xdr:nvSpPr>
      <xdr:spPr>
        <a:xfrm>
          <a:off x="10515600" y="17314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4CE27252-1397-40AC-B851-F2B2482DC02C}"/>
            </a:ext>
          </a:extLst>
        </xdr:cNvPr>
        <xdr:cNvCxnSpPr/>
      </xdr:nvCxnSpPr>
      <xdr:spPr>
        <a:xfrm>
          <a:off x="10388600" y="1753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C6E7BFD7-8F47-4AC9-A01D-5BACC36B195B}"/>
            </a:ext>
          </a:extLst>
        </xdr:cNvPr>
        <xdr:cNvSpPr txBox="1"/>
      </xdr:nvSpPr>
      <xdr:spPr>
        <a:xfrm>
          <a:off x="10515600" y="181454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AAE1FDBE-9F55-4F2E-8B65-CFB99E0842A8}"/>
            </a:ext>
          </a:extLst>
        </xdr:cNvPr>
        <xdr:cNvSpPr/>
      </xdr:nvSpPr>
      <xdr:spPr>
        <a:xfrm>
          <a:off x="10426700" y="181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BC8AAB01-B418-4B6C-B587-B9D3E9156972}"/>
            </a:ext>
          </a:extLst>
        </xdr:cNvPr>
        <xdr:cNvSpPr/>
      </xdr:nvSpPr>
      <xdr:spPr>
        <a:xfrm>
          <a:off x="9588500" y="180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37C7DC20-2B03-42F7-85C7-940F07CD4EC6}"/>
            </a:ext>
          </a:extLst>
        </xdr:cNvPr>
        <xdr:cNvSpPr/>
      </xdr:nvSpPr>
      <xdr:spPr>
        <a:xfrm>
          <a:off x="8699500" y="180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039CCCBE-175C-4F66-B2D5-B88CAF07BC0F}"/>
            </a:ext>
          </a:extLst>
        </xdr:cNvPr>
        <xdr:cNvSpPr/>
      </xdr:nvSpPr>
      <xdr:spPr>
        <a:xfrm>
          <a:off x="7810500" y="1808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95755</xdr:rowOff>
    </xdr:from>
    <xdr:to>
      <xdr:col>36</xdr:col>
      <xdr:colOff>165100</xdr:colOff>
      <xdr:row>106</xdr:row>
      <xdr:rowOff>25905</xdr:rowOff>
    </xdr:to>
    <xdr:sp macro="" textlink="">
      <xdr:nvSpPr>
        <xdr:cNvPr id="469" name="フローチャート: 判断 468">
          <a:extLst>
            <a:ext uri="{FF2B5EF4-FFF2-40B4-BE49-F238E27FC236}">
              <a16:creationId xmlns:a16="http://schemas.microsoft.com/office/drawing/2014/main" id="{2519CA9F-E724-4797-B8F2-3D53DF63941E}"/>
            </a:ext>
          </a:extLst>
        </xdr:cNvPr>
        <xdr:cNvSpPr/>
      </xdr:nvSpPr>
      <xdr:spPr>
        <a:xfrm>
          <a:off x="6921500" y="180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15192FA-79AA-4B39-9557-5A8F46F29C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0FD834A-B048-4FEA-9B13-A4DA5ED7E1D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9C8AE3-7797-44CB-9B54-AD5BD4BA8B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F677656-4C8C-4D64-B960-DD0087E30BB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FE16D7F-BE9E-4730-A7D3-ECA47EDF5EA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85801</xdr:rowOff>
    </xdr:from>
    <xdr:to>
      <xdr:col>55</xdr:col>
      <xdr:colOff>50800</xdr:colOff>
      <xdr:row>105</xdr:row>
      <xdr:rowOff>15951</xdr:rowOff>
    </xdr:to>
    <xdr:sp macro="" textlink="">
      <xdr:nvSpPr>
        <xdr:cNvPr id="475" name="楕円 474">
          <a:extLst>
            <a:ext uri="{FF2B5EF4-FFF2-40B4-BE49-F238E27FC236}">
              <a16:creationId xmlns:a16="http://schemas.microsoft.com/office/drawing/2014/main" id="{CEC44C02-0F19-46B6-8369-9ED7723CA2BD}"/>
            </a:ext>
          </a:extLst>
        </xdr:cNvPr>
        <xdr:cNvSpPr/>
      </xdr:nvSpPr>
      <xdr:spPr>
        <a:xfrm>
          <a:off x="10426700" y="179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108678</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8CA22A2D-BC6B-4072-BCB9-26F978672C9E}"/>
            </a:ext>
          </a:extLst>
        </xdr:cNvPr>
        <xdr:cNvSpPr txBox="1"/>
      </xdr:nvSpPr>
      <xdr:spPr>
        <a:xfrm>
          <a:off x="10515600" y="177680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102457</xdr:rowOff>
    </xdr:from>
    <xdr:to>
      <xdr:col>50</xdr:col>
      <xdr:colOff>165100</xdr:colOff>
      <xdr:row>105</xdr:row>
      <xdr:rowOff>32607</xdr:rowOff>
    </xdr:to>
    <xdr:sp macro="" textlink="">
      <xdr:nvSpPr>
        <xdr:cNvPr id="477" name="楕円 476">
          <a:extLst>
            <a:ext uri="{FF2B5EF4-FFF2-40B4-BE49-F238E27FC236}">
              <a16:creationId xmlns:a16="http://schemas.microsoft.com/office/drawing/2014/main" id="{5A0EB358-D56E-43EF-B9C6-C80A8544A9B2}"/>
            </a:ext>
          </a:extLst>
        </xdr:cNvPr>
        <xdr:cNvSpPr/>
      </xdr:nvSpPr>
      <xdr:spPr>
        <a:xfrm>
          <a:off x="9588500" y="179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136601</xdr:rowOff>
    </xdr:from>
    <xdr:to>
      <xdr:col>55</xdr:col>
      <xdr:colOff>0</xdr:colOff>
      <xdr:row>104</xdr:row>
      <xdr:rowOff>153257</xdr:rowOff>
    </xdr:to>
    <xdr:cxnSp macro="">
      <xdr:nvCxnSpPr>
        <xdr:cNvPr id="478" name="直線コネクタ 477">
          <a:extLst>
            <a:ext uri="{FF2B5EF4-FFF2-40B4-BE49-F238E27FC236}">
              <a16:creationId xmlns:a16="http://schemas.microsoft.com/office/drawing/2014/main" id="{670290B2-5D78-481D-8435-44E30A58793D}"/>
            </a:ext>
          </a:extLst>
        </xdr:cNvPr>
        <xdr:cNvCxnSpPr/>
      </xdr:nvCxnSpPr>
      <xdr:spPr>
        <a:xfrm flipV="1">
          <a:off x="9639300" y="17967401"/>
          <a:ext cx="8382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128167</xdr:rowOff>
    </xdr:from>
    <xdr:to>
      <xdr:col>46</xdr:col>
      <xdr:colOff>38100</xdr:colOff>
      <xdr:row>105</xdr:row>
      <xdr:rowOff>58317</xdr:rowOff>
    </xdr:to>
    <xdr:sp macro="" textlink="">
      <xdr:nvSpPr>
        <xdr:cNvPr id="479" name="楕円 478">
          <a:extLst>
            <a:ext uri="{FF2B5EF4-FFF2-40B4-BE49-F238E27FC236}">
              <a16:creationId xmlns:a16="http://schemas.microsoft.com/office/drawing/2014/main" id="{29C30DE9-D3D7-4B2C-843F-D55C5A449104}"/>
            </a:ext>
          </a:extLst>
        </xdr:cNvPr>
        <xdr:cNvSpPr/>
      </xdr:nvSpPr>
      <xdr:spPr>
        <a:xfrm>
          <a:off x="8699500" y="17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153257</xdr:rowOff>
    </xdr:from>
    <xdr:to>
      <xdr:col>50</xdr:col>
      <xdr:colOff>114300</xdr:colOff>
      <xdr:row>105</xdr:row>
      <xdr:rowOff>7517</xdr:rowOff>
    </xdr:to>
    <xdr:cxnSp macro="">
      <xdr:nvCxnSpPr>
        <xdr:cNvPr id="480" name="直線コネクタ 479">
          <a:extLst>
            <a:ext uri="{FF2B5EF4-FFF2-40B4-BE49-F238E27FC236}">
              <a16:creationId xmlns:a16="http://schemas.microsoft.com/office/drawing/2014/main" id="{01603E6F-201A-47D6-9613-9A3917CE9E69}"/>
            </a:ext>
          </a:extLst>
        </xdr:cNvPr>
        <xdr:cNvCxnSpPr/>
      </xdr:nvCxnSpPr>
      <xdr:spPr>
        <a:xfrm flipV="1">
          <a:off x="8750300" y="17984057"/>
          <a:ext cx="8890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149365</xdr:rowOff>
    </xdr:from>
    <xdr:to>
      <xdr:col>41</xdr:col>
      <xdr:colOff>101600</xdr:colOff>
      <xdr:row>105</xdr:row>
      <xdr:rowOff>79515</xdr:rowOff>
    </xdr:to>
    <xdr:sp macro="" textlink="">
      <xdr:nvSpPr>
        <xdr:cNvPr id="481" name="楕円 480">
          <a:extLst>
            <a:ext uri="{FF2B5EF4-FFF2-40B4-BE49-F238E27FC236}">
              <a16:creationId xmlns:a16="http://schemas.microsoft.com/office/drawing/2014/main" id="{4ECE5B4F-B7DF-499A-8819-F0D62C011A53}"/>
            </a:ext>
          </a:extLst>
        </xdr:cNvPr>
        <xdr:cNvSpPr/>
      </xdr:nvSpPr>
      <xdr:spPr>
        <a:xfrm>
          <a:off x="7810500" y="179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7517</xdr:rowOff>
    </xdr:from>
    <xdr:to>
      <xdr:col>45</xdr:col>
      <xdr:colOff>177800</xdr:colOff>
      <xdr:row>105</xdr:row>
      <xdr:rowOff>28715</xdr:rowOff>
    </xdr:to>
    <xdr:cxnSp macro="">
      <xdr:nvCxnSpPr>
        <xdr:cNvPr id="482" name="直線コネクタ 481">
          <a:extLst>
            <a:ext uri="{FF2B5EF4-FFF2-40B4-BE49-F238E27FC236}">
              <a16:creationId xmlns:a16="http://schemas.microsoft.com/office/drawing/2014/main" id="{91AD8F56-9D64-4432-9394-026910B0BDA5}"/>
            </a:ext>
          </a:extLst>
        </xdr:cNvPr>
        <xdr:cNvCxnSpPr/>
      </xdr:nvCxnSpPr>
      <xdr:spPr>
        <a:xfrm flipV="1">
          <a:off x="7861300" y="18009767"/>
          <a:ext cx="889000" cy="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169980</xdr:rowOff>
    </xdr:from>
    <xdr:to>
      <xdr:col>36</xdr:col>
      <xdr:colOff>165100</xdr:colOff>
      <xdr:row>105</xdr:row>
      <xdr:rowOff>100130</xdr:rowOff>
    </xdr:to>
    <xdr:sp macro="" textlink="">
      <xdr:nvSpPr>
        <xdr:cNvPr id="483" name="楕円 482">
          <a:extLst>
            <a:ext uri="{FF2B5EF4-FFF2-40B4-BE49-F238E27FC236}">
              <a16:creationId xmlns:a16="http://schemas.microsoft.com/office/drawing/2014/main" id="{8EC27DDA-9084-427B-8D4A-CE227F381314}"/>
            </a:ext>
          </a:extLst>
        </xdr:cNvPr>
        <xdr:cNvSpPr/>
      </xdr:nvSpPr>
      <xdr:spPr>
        <a:xfrm>
          <a:off x="6921500" y="180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28715</xdr:rowOff>
    </xdr:from>
    <xdr:to>
      <xdr:col>41</xdr:col>
      <xdr:colOff>50800</xdr:colOff>
      <xdr:row>105</xdr:row>
      <xdr:rowOff>49330</xdr:rowOff>
    </xdr:to>
    <xdr:cxnSp macro="">
      <xdr:nvCxnSpPr>
        <xdr:cNvPr id="484" name="直線コネクタ 483">
          <a:extLst>
            <a:ext uri="{FF2B5EF4-FFF2-40B4-BE49-F238E27FC236}">
              <a16:creationId xmlns:a16="http://schemas.microsoft.com/office/drawing/2014/main" id="{4EBEC139-7CD1-41BF-AA9B-64CD57AEBB1F}"/>
            </a:ext>
          </a:extLst>
        </xdr:cNvPr>
        <xdr:cNvCxnSpPr/>
      </xdr:nvCxnSpPr>
      <xdr:spPr>
        <a:xfrm flipV="1">
          <a:off x="6972300" y="18030965"/>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138918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10639DA8-3C22-48A8-A18D-8B0D4563832E}"/>
            </a:ext>
          </a:extLst>
        </xdr:cNvPr>
        <xdr:cNvSpPr txBox="1"/>
      </xdr:nvSpPr>
      <xdr:spPr>
        <a:xfrm>
          <a:off x="9281505" y="18141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158472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2E83AD2B-3A0C-4B84-826F-3DB927C0C419}"/>
            </a:ext>
          </a:extLst>
        </xdr:cNvPr>
        <xdr:cNvSpPr txBox="1"/>
      </xdr:nvSpPr>
      <xdr:spPr>
        <a:xfrm>
          <a:off x="8405205" y="18160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740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59484E92-B4C4-441C-885D-D4929A475E3C}"/>
            </a:ext>
          </a:extLst>
        </xdr:cNvPr>
        <xdr:cNvSpPr txBox="1"/>
      </xdr:nvSpPr>
      <xdr:spPr>
        <a:xfrm>
          <a:off x="7516205" y="1817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17032</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9A175B45-AA4E-4619-B94C-5CE915F2FF5F}"/>
            </a:ext>
          </a:extLst>
        </xdr:cNvPr>
        <xdr:cNvSpPr txBox="1"/>
      </xdr:nvSpPr>
      <xdr:spPr>
        <a:xfrm>
          <a:off x="6672795" y="181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49134</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1D5EBA00-C696-4211-A9E0-FB4DD1F83736}"/>
            </a:ext>
          </a:extLst>
        </xdr:cNvPr>
        <xdr:cNvSpPr txBox="1"/>
      </xdr:nvSpPr>
      <xdr:spPr>
        <a:xfrm>
          <a:off x="9281505" y="17708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74844</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17A6D993-6644-43DF-B1A0-6259264797D3}"/>
            </a:ext>
          </a:extLst>
        </xdr:cNvPr>
        <xdr:cNvSpPr txBox="1"/>
      </xdr:nvSpPr>
      <xdr:spPr>
        <a:xfrm>
          <a:off x="8405205" y="17734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96042</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71896606-C867-4E2F-82CA-61F225E4A3E5}"/>
            </a:ext>
          </a:extLst>
        </xdr:cNvPr>
        <xdr:cNvSpPr txBox="1"/>
      </xdr:nvSpPr>
      <xdr:spPr>
        <a:xfrm>
          <a:off x="7516205" y="17755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116657</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30E752B0-23D5-4286-B9D5-08C698A23F73}"/>
            </a:ext>
          </a:extLst>
        </xdr:cNvPr>
        <xdr:cNvSpPr txBox="1"/>
      </xdr:nvSpPr>
      <xdr:spPr>
        <a:xfrm>
          <a:off x="6627205" y="17776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2DDB8DB8-1ED5-4D0F-A314-74EA3D47AC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366E251-FE92-4CEC-B896-C1EFD88377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4341F9D-D167-4622-A88D-6F0092B00B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0E6BE5F-CE4F-41B8-9AE9-395B950D69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7E4B9DC-2FA1-4519-BF36-B2BC4F872E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9653C74D-C9E6-4B71-AEB5-AF9D639FF7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B4728289-7B8D-4BA3-82E8-481A0CA789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842F1AB-3E00-4422-B93D-D787930ED2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46778A51-99B0-4F59-A3E4-5C68D3A9E4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05A3E3C-9BC5-409F-A0F1-422B93CA45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96AB8E07-D1C0-41C5-A810-56A958E449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A2539E9F-EAB9-4C58-BB80-D784033A02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4D33C625-B8C4-4FA3-8691-70FFEA745D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7EBFDE34-5D72-443F-A32F-AF9A8DB18DD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936C3B-2096-4DDD-9C83-A3DC0AA051D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86C159A7-331F-4C0F-A290-C00567B5A4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A56E5EEE-73F4-4C87-9132-851480BAE73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F60A2120-1585-45CD-8907-2FF3A26D79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C31DF6A9-CA5E-4F43-984E-1A6BBB89EF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DD06D057-2C0C-4722-A40E-F7454185590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42BD7373-347C-4003-A7B8-67BE7EF4B77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35C81752-0DDD-4ACC-91EC-E2B08B6049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B1836F39-A0FD-40EA-A106-FD9B6EB926A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D53D5BA4-9087-493C-96EA-9FC8191263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EF0305C7-9631-45CB-B364-836CEEBB24E4}"/>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B2710CE4-05DE-439B-95AC-DE9E05ED5AD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6F6FC1F4-22A1-4CA6-9216-D920995B512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92612743-0E1E-4720-BBE7-6FDDCE68DE28}"/>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F842688C-97F7-4C25-924F-F41D811E0E6C}"/>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669E7F79-6F27-473E-8579-3042C22D1FAC}"/>
            </a:ext>
          </a:extLst>
        </xdr:cNvPr>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8E16904F-95F8-4DB4-A450-875749533A63}"/>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B841F3FB-F87F-40CB-8E5F-DE83D8AD4263}"/>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48DA77A7-C358-4375-B36B-EF64AEA7C6B7}"/>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77F249FF-FCCE-4ECD-BD74-8096B6CF3E80}"/>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527" name="フローチャート: 判断 526">
          <a:extLst>
            <a:ext uri="{FF2B5EF4-FFF2-40B4-BE49-F238E27FC236}">
              <a16:creationId xmlns:a16="http://schemas.microsoft.com/office/drawing/2014/main" id="{7A8AAF5C-E72B-40CA-AB8E-00E05CCF4B52}"/>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88FE7EB-C3DB-4E2F-B510-922F41CEA4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AB235A7-0FC9-4A45-BDAC-38601D69EC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8EF42B7-1725-40D5-9001-4D27AC4084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E246859-C9B5-4C59-927A-A9C19E0148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01E26BC-F976-4D12-B27B-FFBD967F0C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132080</xdr:rowOff>
    </xdr:from>
    <xdr:to>
      <xdr:col>85</xdr:col>
      <xdr:colOff>177800</xdr:colOff>
      <xdr:row>35</xdr:row>
      <xdr:rowOff>62230</xdr:rowOff>
    </xdr:to>
    <xdr:sp macro="" textlink="">
      <xdr:nvSpPr>
        <xdr:cNvPr id="533" name="楕円 532">
          <a:extLst>
            <a:ext uri="{FF2B5EF4-FFF2-40B4-BE49-F238E27FC236}">
              <a16:creationId xmlns:a16="http://schemas.microsoft.com/office/drawing/2014/main" id="{E6EA6452-966A-4254-AC1C-22183FDB0CD2}"/>
            </a:ext>
          </a:extLst>
        </xdr:cNvPr>
        <xdr:cNvSpPr/>
      </xdr:nvSpPr>
      <xdr:spPr>
        <a:xfrm>
          <a:off x="16268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47007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2094D17F-E0CA-42CB-9F66-41292C00408C}"/>
            </a:ext>
          </a:extLst>
        </xdr:cNvPr>
        <xdr:cNvSpPr txBox="1"/>
      </xdr:nvSpPr>
      <xdr:spPr>
        <a:xfrm>
          <a:off x="163576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84455</xdr:rowOff>
    </xdr:from>
    <xdr:to>
      <xdr:col>81</xdr:col>
      <xdr:colOff>101600</xdr:colOff>
      <xdr:row>35</xdr:row>
      <xdr:rowOff>14605</xdr:rowOff>
    </xdr:to>
    <xdr:sp macro="" textlink="">
      <xdr:nvSpPr>
        <xdr:cNvPr id="535" name="楕円 534">
          <a:extLst>
            <a:ext uri="{FF2B5EF4-FFF2-40B4-BE49-F238E27FC236}">
              <a16:creationId xmlns:a16="http://schemas.microsoft.com/office/drawing/2014/main" id="{7856645B-D2C5-4171-8951-DD90B141845D}"/>
            </a:ext>
          </a:extLst>
        </xdr:cNvPr>
        <xdr:cNvSpPr/>
      </xdr:nvSpPr>
      <xdr:spPr>
        <a:xfrm>
          <a:off x="15430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11430</xdr:rowOff>
    </xdr:to>
    <xdr:cxnSp macro="">
      <xdr:nvCxnSpPr>
        <xdr:cNvPr id="536" name="直線コネクタ 535">
          <a:extLst>
            <a:ext uri="{FF2B5EF4-FFF2-40B4-BE49-F238E27FC236}">
              <a16:creationId xmlns:a16="http://schemas.microsoft.com/office/drawing/2014/main" id="{A0DF6211-E0DE-43C8-A7C1-C261BA7C2BD1}"/>
            </a:ext>
          </a:extLst>
        </xdr:cNvPr>
        <xdr:cNvCxnSpPr/>
      </xdr:nvCxnSpPr>
      <xdr:spPr>
        <a:xfrm>
          <a:off x="15481300" y="59645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126365</xdr:rowOff>
    </xdr:from>
    <xdr:to>
      <xdr:col>76</xdr:col>
      <xdr:colOff>165100</xdr:colOff>
      <xdr:row>38</xdr:row>
      <xdr:rowOff>56515</xdr:rowOff>
    </xdr:to>
    <xdr:sp macro="" textlink="">
      <xdr:nvSpPr>
        <xdr:cNvPr id="537" name="楕円 536">
          <a:extLst>
            <a:ext uri="{FF2B5EF4-FFF2-40B4-BE49-F238E27FC236}">
              <a16:creationId xmlns:a16="http://schemas.microsoft.com/office/drawing/2014/main" id="{AFDB95CC-BB9E-47D7-8F15-BEF0A0F750C0}"/>
            </a:ext>
          </a:extLst>
        </xdr:cNvPr>
        <xdr:cNvSpPr/>
      </xdr:nvSpPr>
      <xdr:spPr>
        <a:xfrm>
          <a:off x="14541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38</xdr:row>
      <xdr:rowOff>5715</xdr:rowOff>
    </xdr:to>
    <xdr:cxnSp macro="">
      <xdr:nvCxnSpPr>
        <xdr:cNvPr id="538" name="直線コネクタ 537">
          <a:extLst>
            <a:ext uri="{FF2B5EF4-FFF2-40B4-BE49-F238E27FC236}">
              <a16:creationId xmlns:a16="http://schemas.microsoft.com/office/drawing/2014/main" id="{4E0639E2-6F7A-434A-B62E-7DFFA4B8C6BE}"/>
            </a:ext>
          </a:extLst>
        </xdr:cNvPr>
        <xdr:cNvCxnSpPr/>
      </xdr:nvCxnSpPr>
      <xdr:spPr>
        <a:xfrm flipV="1">
          <a:off x="14592300" y="5964555"/>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74930</xdr:rowOff>
    </xdr:from>
    <xdr:to>
      <xdr:col>72</xdr:col>
      <xdr:colOff>38100</xdr:colOff>
      <xdr:row>38</xdr:row>
      <xdr:rowOff>5080</xdr:rowOff>
    </xdr:to>
    <xdr:sp macro="" textlink="">
      <xdr:nvSpPr>
        <xdr:cNvPr id="539" name="楕円 538">
          <a:extLst>
            <a:ext uri="{FF2B5EF4-FFF2-40B4-BE49-F238E27FC236}">
              <a16:creationId xmlns:a16="http://schemas.microsoft.com/office/drawing/2014/main" id="{FA79F017-B714-44BD-9803-9DB8AFA6FE11}"/>
            </a:ext>
          </a:extLst>
        </xdr:cNvPr>
        <xdr:cNvSpPr/>
      </xdr:nvSpPr>
      <xdr:spPr>
        <a:xfrm>
          <a:off x="1365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125730</xdr:rowOff>
    </xdr:from>
    <xdr:to>
      <xdr:col>76</xdr:col>
      <xdr:colOff>114300</xdr:colOff>
      <xdr:row>38</xdr:row>
      <xdr:rowOff>5715</xdr:rowOff>
    </xdr:to>
    <xdr:cxnSp macro="">
      <xdr:nvCxnSpPr>
        <xdr:cNvPr id="540" name="直線コネクタ 539">
          <a:extLst>
            <a:ext uri="{FF2B5EF4-FFF2-40B4-BE49-F238E27FC236}">
              <a16:creationId xmlns:a16="http://schemas.microsoft.com/office/drawing/2014/main" id="{BA1849C1-34F1-4FAD-9640-91EF06DD2FAE}"/>
            </a:ext>
          </a:extLst>
        </xdr:cNvPr>
        <xdr:cNvCxnSpPr/>
      </xdr:nvCxnSpPr>
      <xdr:spPr>
        <a:xfrm>
          <a:off x="13703300" y="64693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17780</xdr:rowOff>
    </xdr:from>
    <xdr:to>
      <xdr:col>67</xdr:col>
      <xdr:colOff>101600</xdr:colOff>
      <xdr:row>37</xdr:row>
      <xdr:rowOff>119380</xdr:rowOff>
    </xdr:to>
    <xdr:sp macro="" textlink="">
      <xdr:nvSpPr>
        <xdr:cNvPr id="541" name="楕円 540">
          <a:extLst>
            <a:ext uri="{FF2B5EF4-FFF2-40B4-BE49-F238E27FC236}">
              <a16:creationId xmlns:a16="http://schemas.microsoft.com/office/drawing/2014/main" id="{DEE238A8-40D2-459C-8FA4-7A7A48B927A6}"/>
            </a:ext>
          </a:extLst>
        </xdr:cNvPr>
        <xdr:cNvSpPr/>
      </xdr:nvSpPr>
      <xdr:spPr>
        <a:xfrm>
          <a:off x="12763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68580</xdr:rowOff>
    </xdr:from>
    <xdr:to>
      <xdr:col>71</xdr:col>
      <xdr:colOff>177800</xdr:colOff>
      <xdr:row>37</xdr:row>
      <xdr:rowOff>125730</xdr:rowOff>
    </xdr:to>
    <xdr:cxnSp macro="">
      <xdr:nvCxnSpPr>
        <xdr:cNvPr id="542" name="直線コネクタ 541">
          <a:extLst>
            <a:ext uri="{FF2B5EF4-FFF2-40B4-BE49-F238E27FC236}">
              <a16:creationId xmlns:a16="http://schemas.microsoft.com/office/drawing/2014/main" id="{81BE2E45-5A20-40B3-AB8B-3574EACE0BD7}"/>
            </a:ext>
          </a:extLst>
        </xdr:cNvPr>
        <xdr:cNvCxnSpPr/>
      </xdr:nvCxnSpPr>
      <xdr:spPr>
        <a:xfrm>
          <a:off x="12814300" y="6412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94072B8-A273-45C0-8285-304D139A4C89}"/>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2DA52C32-0061-49EE-823E-AAC31A346AF5}"/>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5A59A374-0477-4724-A6A0-49155EC774E8}"/>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6AC6C6BF-7F4E-4400-93E1-12111761ABB0}"/>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31132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30ED8693-F502-4B09-A711-CF4F240C80BD}"/>
            </a:ext>
          </a:extLst>
        </xdr:cNvPr>
        <xdr:cNvSpPr txBox="1"/>
      </xdr:nvSpPr>
      <xdr:spPr>
        <a:xfrm>
          <a:off x="15266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47642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FDCDDFDE-38F8-46AC-914A-E500DC6F79DB}"/>
            </a:ext>
          </a:extLst>
        </xdr:cNvPr>
        <xdr:cNvSpPr txBox="1"/>
      </xdr:nvSpPr>
      <xdr:spPr>
        <a:xfrm>
          <a:off x="14389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167657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38B19503-45F8-46FD-BD71-6369D7F7053D}"/>
            </a:ext>
          </a:extLst>
        </xdr:cNvPr>
        <xdr:cNvSpPr txBox="1"/>
      </xdr:nvSpPr>
      <xdr:spPr>
        <a:xfrm>
          <a:off x="13500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110507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FB1CE844-5B6E-4A50-B6C9-1502848B4F96}"/>
            </a:ext>
          </a:extLst>
        </xdr:cNvPr>
        <xdr:cNvSpPr txBox="1"/>
      </xdr:nvSpPr>
      <xdr:spPr>
        <a:xfrm>
          <a:off x="12611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3E7D032-D93F-4D5A-9057-AF189494C5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569009E-87DF-4D82-9883-F18B81B2BA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FEB1E2D-414F-4186-9482-CD9356D1AF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25C846DF-DDBD-4F4C-BA5C-E14433CBAE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8314758-B331-4B00-8F78-5281EFE258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5771F87-9C85-4C10-8F80-ED5676CE83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445AA7A4-4A2E-48D6-A1B8-B851248AF9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CBE338C9-11DD-4F8D-89D2-F95C3FA373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996DB4E-26BA-43B2-A582-230652C669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3EA2834E-75F0-48A4-9691-7132F7D5BE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20980B17-828A-49CE-8D12-A3AC5731A8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8259A2A8-C64B-400C-9A5E-1ACC67E7893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80A9147B-0DB6-499D-A4CC-E2AEE3B0B0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B500E111-3554-4D54-9068-7D1162EB73F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E0395B98-54A6-4250-B947-1B2F8AC47E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7FEE2864-D660-439B-9744-84178A11345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979C7A8D-7503-4CC0-89E3-67C614E73C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A4F905D9-07BC-4385-81B9-E55B05C7BBC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7D037654-D6AA-4406-A5AC-7771563309C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1CA4E2E9-25D7-491B-BBFA-E2AD1C09364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F192BADF-ACD6-482A-9DED-F79B91C2D2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2AFBE3B6-F1CA-4ECB-ADDF-B556E86E714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B8C160B6-AABB-48B8-A0A6-120AAD094A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AF28C8AC-A3D6-4C46-AB1F-7C7A7A65AB9F}"/>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5E4C07C4-677B-4777-A114-4E409A5A652E}"/>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40527DA1-BA2A-47F5-965D-98F7FAA99C85}"/>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1848E5D3-3100-4C3E-934A-6DA00E2838DA}"/>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3160FAC1-CCEF-477A-AF0F-7AA20C2FA4C7}"/>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4D092668-6DDD-4076-8625-58FC92E18451}"/>
            </a:ext>
          </a:extLst>
        </xdr:cNvPr>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D155B9E8-8ECA-4BE6-B14A-6ADD7D6A4879}"/>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6B61B2D9-FDF3-47E7-8704-AC92AD99DFAB}"/>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DD213A3F-41EC-4021-9E0C-1FB4DDD833A9}"/>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568FC9B6-D6A2-4A88-B1BF-A290EB9ED2C3}"/>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584" name="フローチャート: 判断 583">
          <a:extLst>
            <a:ext uri="{FF2B5EF4-FFF2-40B4-BE49-F238E27FC236}">
              <a16:creationId xmlns:a16="http://schemas.microsoft.com/office/drawing/2014/main" id="{932459EF-0466-413D-8649-8EC29A0BE113}"/>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5582E58-8B60-4754-8FED-4C99FA577A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7AD2E9C-7549-4B93-9405-2ACC3B7630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788ACF7-FA33-4A47-9832-1AE90B4385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40474F5-40C0-48D0-A08B-F98B5A6857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B975B6A-D370-45A3-BF18-1DEA956BAD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93980</xdr:rowOff>
    </xdr:from>
    <xdr:to>
      <xdr:col>116</xdr:col>
      <xdr:colOff>114300</xdr:colOff>
      <xdr:row>36</xdr:row>
      <xdr:rowOff>24130</xdr:rowOff>
    </xdr:to>
    <xdr:sp macro="" textlink="">
      <xdr:nvSpPr>
        <xdr:cNvPr id="590" name="楕円 589">
          <a:extLst>
            <a:ext uri="{FF2B5EF4-FFF2-40B4-BE49-F238E27FC236}">
              <a16:creationId xmlns:a16="http://schemas.microsoft.com/office/drawing/2014/main" id="{9C9746AF-110D-4477-8439-A91965F2230B}"/>
            </a:ext>
          </a:extLst>
        </xdr:cNvPr>
        <xdr:cNvSpPr/>
      </xdr:nvSpPr>
      <xdr:spPr>
        <a:xfrm>
          <a:off x="22110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116857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F01D98CF-E8DC-4ECD-940C-3E718302E967}"/>
            </a:ext>
          </a:extLst>
        </xdr:cNvPr>
        <xdr:cNvSpPr txBox="1"/>
      </xdr:nvSpPr>
      <xdr:spPr>
        <a:xfrm>
          <a:off x="22199600"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122555</xdr:rowOff>
    </xdr:from>
    <xdr:to>
      <xdr:col>112</xdr:col>
      <xdr:colOff>38100</xdr:colOff>
      <xdr:row>36</xdr:row>
      <xdr:rowOff>52705</xdr:rowOff>
    </xdr:to>
    <xdr:sp macro="" textlink="">
      <xdr:nvSpPr>
        <xdr:cNvPr id="592" name="楕円 591">
          <a:extLst>
            <a:ext uri="{FF2B5EF4-FFF2-40B4-BE49-F238E27FC236}">
              <a16:creationId xmlns:a16="http://schemas.microsoft.com/office/drawing/2014/main" id="{FAC3EB8F-680C-42F4-959F-ABFA1C445A94}"/>
            </a:ext>
          </a:extLst>
        </xdr:cNvPr>
        <xdr:cNvSpPr/>
      </xdr:nvSpPr>
      <xdr:spPr>
        <a:xfrm>
          <a:off x="21272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144780</xdr:rowOff>
    </xdr:from>
    <xdr:to>
      <xdr:col>116</xdr:col>
      <xdr:colOff>63500</xdr:colOff>
      <xdr:row>36</xdr:row>
      <xdr:rowOff>1905</xdr:rowOff>
    </xdr:to>
    <xdr:cxnSp macro="">
      <xdr:nvCxnSpPr>
        <xdr:cNvPr id="593" name="直線コネクタ 592">
          <a:extLst>
            <a:ext uri="{FF2B5EF4-FFF2-40B4-BE49-F238E27FC236}">
              <a16:creationId xmlns:a16="http://schemas.microsoft.com/office/drawing/2014/main" id="{91F8C369-69D2-4593-8762-B809378EF253}"/>
            </a:ext>
          </a:extLst>
        </xdr:cNvPr>
        <xdr:cNvCxnSpPr/>
      </xdr:nvCxnSpPr>
      <xdr:spPr>
        <a:xfrm flipV="1">
          <a:off x="21323300" y="61455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46355</xdr:rowOff>
    </xdr:from>
    <xdr:to>
      <xdr:col>107</xdr:col>
      <xdr:colOff>101600</xdr:colOff>
      <xdr:row>37</xdr:row>
      <xdr:rowOff>147955</xdr:rowOff>
    </xdr:to>
    <xdr:sp macro="" textlink="">
      <xdr:nvSpPr>
        <xdr:cNvPr id="594" name="楕円 593">
          <a:extLst>
            <a:ext uri="{FF2B5EF4-FFF2-40B4-BE49-F238E27FC236}">
              <a16:creationId xmlns:a16="http://schemas.microsoft.com/office/drawing/2014/main" id="{F22C4E1E-DEA5-489A-85A4-AC398AB227F4}"/>
            </a:ext>
          </a:extLst>
        </xdr:cNvPr>
        <xdr:cNvSpPr/>
      </xdr:nvSpPr>
      <xdr:spPr>
        <a:xfrm>
          <a:off x="20383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1905</xdr:rowOff>
    </xdr:from>
    <xdr:to>
      <xdr:col>111</xdr:col>
      <xdr:colOff>177800</xdr:colOff>
      <xdr:row>37</xdr:row>
      <xdr:rowOff>97155</xdr:rowOff>
    </xdr:to>
    <xdr:cxnSp macro="">
      <xdr:nvCxnSpPr>
        <xdr:cNvPr id="595" name="直線コネクタ 594">
          <a:extLst>
            <a:ext uri="{FF2B5EF4-FFF2-40B4-BE49-F238E27FC236}">
              <a16:creationId xmlns:a16="http://schemas.microsoft.com/office/drawing/2014/main" id="{CD96E63E-86ED-4A3E-BFE6-8307F6687474}"/>
            </a:ext>
          </a:extLst>
        </xdr:cNvPr>
        <xdr:cNvCxnSpPr/>
      </xdr:nvCxnSpPr>
      <xdr:spPr>
        <a:xfrm flipV="1">
          <a:off x="20434300" y="617410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69215</xdr:rowOff>
    </xdr:from>
    <xdr:to>
      <xdr:col>102</xdr:col>
      <xdr:colOff>165100</xdr:colOff>
      <xdr:row>37</xdr:row>
      <xdr:rowOff>170815</xdr:rowOff>
    </xdr:to>
    <xdr:sp macro="" textlink="">
      <xdr:nvSpPr>
        <xdr:cNvPr id="596" name="楕円 595">
          <a:extLst>
            <a:ext uri="{FF2B5EF4-FFF2-40B4-BE49-F238E27FC236}">
              <a16:creationId xmlns:a16="http://schemas.microsoft.com/office/drawing/2014/main" id="{328C3098-449F-4379-9508-E1AC429314B6}"/>
            </a:ext>
          </a:extLst>
        </xdr:cNvPr>
        <xdr:cNvSpPr/>
      </xdr:nvSpPr>
      <xdr:spPr>
        <a:xfrm>
          <a:off x="19494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97155</xdr:rowOff>
    </xdr:from>
    <xdr:to>
      <xdr:col>107</xdr:col>
      <xdr:colOff>50800</xdr:colOff>
      <xdr:row>37</xdr:row>
      <xdr:rowOff>120015</xdr:rowOff>
    </xdr:to>
    <xdr:cxnSp macro="">
      <xdr:nvCxnSpPr>
        <xdr:cNvPr id="597" name="直線コネクタ 596">
          <a:extLst>
            <a:ext uri="{FF2B5EF4-FFF2-40B4-BE49-F238E27FC236}">
              <a16:creationId xmlns:a16="http://schemas.microsoft.com/office/drawing/2014/main" id="{AACED7C0-85E3-440B-BF2A-7AF9A1150A9C}"/>
            </a:ext>
          </a:extLst>
        </xdr:cNvPr>
        <xdr:cNvCxnSpPr/>
      </xdr:nvCxnSpPr>
      <xdr:spPr>
        <a:xfrm flipV="1">
          <a:off x="19545300" y="6440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92075</xdr:rowOff>
    </xdr:from>
    <xdr:to>
      <xdr:col>98</xdr:col>
      <xdr:colOff>38100</xdr:colOff>
      <xdr:row>38</xdr:row>
      <xdr:rowOff>22225</xdr:rowOff>
    </xdr:to>
    <xdr:sp macro="" textlink="">
      <xdr:nvSpPr>
        <xdr:cNvPr id="598" name="楕円 597">
          <a:extLst>
            <a:ext uri="{FF2B5EF4-FFF2-40B4-BE49-F238E27FC236}">
              <a16:creationId xmlns:a16="http://schemas.microsoft.com/office/drawing/2014/main" id="{1F31DFDF-A5FC-4FD5-A2DF-8CC4E572BC3B}"/>
            </a:ext>
          </a:extLst>
        </xdr:cNvPr>
        <xdr:cNvSpPr/>
      </xdr:nvSpPr>
      <xdr:spPr>
        <a:xfrm>
          <a:off x="18605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120015</xdr:rowOff>
    </xdr:from>
    <xdr:to>
      <xdr:col>102</xdr:col>
      <xdr:colOff>114300</xdr:colOff>
      <xdr:row>37</xdr:row>
      <xdr:rowOff>142875</xdr:rowOff>
    </xdr:to>
    <xdr:cxnSp macro="">
      <xdr:nvCxnSpPr>
        <xdr:cNvPr id="599" name="直線コネクタ 598">
          <a:extLst>
            <a:ext uri="{FF2B5EF4-FFF2-40B4-BE49-F238E27FC236}">
              <a16:creationId xmlns:a16="http://schemas.microsoft.com/office/drawing/2014/main" id="{3B4CA75F-6739-4DDB-AAAA-6A7CDDCD8D2A}"/>
            </a:ext>
          </a:extLst>
        </xdr:cNvPr>
        <xdr:cNvCxnSpPr/>
      </xdr:nvCxnSpPr>
      <xdr:spPr>
        <a:xfrm flipV="1">
          <a:off x="18656300" y="6463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45737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EABA0FF-7BE9-48E7-866D-3942FE856BA1}"/>
            </a:ext>
          </a:extLst>
        </xdr:cNvPr>
        <xdr:cNvSpPr txBox="1"/>
      </xdr:nvSpPr>
      <xdr:spPr>
        <a:xfrm>
          <a:off x="210757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74312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486FC918-124D-4075-9FBD-D3F0813E4668}"/>
            </a:ext>
          </a:extLst>
        </xdr:cNvPr>
        <xdr:cNvSpPr txBox="1"/>
      </xdr:nvSpPr>
      <xdr:spPr>
        <a:xfrm>
          <a:off x="201994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D73D9731-5DD2-4D09-9BA1-80C922D79189}"/>
            </a:ext>
          </a:extLst>
        </xdr:cNvPr>
        <xdr:cNvSpPr txBox="1"/>
      </xdr:nvSpPr>
      <xdr:spPr>
        <a:xfrm>
          <a:off x="19310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DB2CFFC5-F149-4BD1-AB62-0565A3DFDDC1}"/>
            </a:ext>
          </a:extLst>
        </xdr:cNvPr>
        <xdr:cNvSpPr txBox="1"/>
      </xdr:nvSpPr>
      <xdr:spPr>
        <a:xfrm>
          <a:off x="18421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69232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492E3918-0892-4EFA-A885-C274BA3057D3}"/>
            </a:ext>
          </a:extLst>
        </xdr:cNvPr>
        <xdr:cNvSpPr txBox="1"/>
      </xdr:nvSpPr>
      <xdr:spPr>
        <a:xfrm>
          <a:off x="21075727" y="5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164482</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34D8E3C-5EA2-447C-B29E-F9AD37545A57}"/>
            </a:ext>
          </a:extLst>
        </xdr:cNvPr>
        <xdr:cNvSpPr txBox="1"/>
      </xdr:nvSpPr>
      <xdr:spPr>
        <a:xfrm>
          <a:off x="20199427"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15892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42A56187-3D0D-4D50-AB58-F2DFE051CC76}"/>
            </a:ext>
          </a:extLst>
        </xdr:cNvPr>
        <xdr:cNvSpPr txBox="1"/>
      </xdr:nvSpPr>
      <xdr:spPr>
        <a:xfrm>
          <a:off x="193104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38752</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83EA096A-41C2-4525-A434-5CE83CCBFF62}"/>
            </a:ext>
          </a:extLst>
        </xdr:cNvPr>
        <xdr:cNvSpPr txBox="1"/>
      </xdr:nvSpPr>
      <xdr:spPr>
        <a:xfrm>
          <a:off x="18421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FBEF51C-1DC8-44B1-BC30-9D962A6F3B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B07C0BC-6436-4B98-94EB-0630497667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45A1C375-F4A3-40CF-8767-73005A342F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1EDA222-1AF7-4A93-97FF-69B5D76553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949DF80E-4687-43B8-BF19-ADD9FC4A34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660EFB01-444F-45C5-A2A1-6E224BCC17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9BD7F4C3-C649-4CE6-B048-E5135BE674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3499FCE3-E087-4C76-A01E-040FD700B5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F9FE4011-E68C-441F-85DC-5DE2CEACB6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A1170369-B7A4-4575-AE14-1C7B8A29C1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23102830-679F-4C11-AA70-58895D5573C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18F6792A-1C4B-493E-9E4B-537A14473EA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60B1E701-359F-4757-917A-1A19F44E6BA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60D3A646-629E-4ED0-A889-B025906D0BE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C0893E10-2D1B-4D7E-9459-A5A4CA206C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691EDB7A-E8FA-4E73-860D-41909136D1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E833E422-8D63-4D96-AC67-F96579DA974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94C7EFD3-68D0-4577-A9DA-15D382A5247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EC005349-AB43-4D3D-946C-353437CC110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D76926EC-B2E2-4826-A5A0-2ECB4360E9E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169F40F8-01FC-4CDC-AFB2-29EE07E6AB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EEDA02F8-95A5-4DC6-8216-154BA873D5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A110CEDA-FD76-47B2-AD02-9D1E13F1A55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22B6FDD-F803-411D-892C-9B92AA4B0C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BD3FCD44-D118-4D93-BBDC-D1A8BE92C0F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B8B57F61-4391-4303-9526-041D0F20D3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9029501F-5122-47D3-A278-C09BEA331CF8}"/>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F72B5AC5-6F56-4C95-A1B2-A6D62CFC0820}"/>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AF59AAF3-C869-4A7F-8ECB-68AFC2276030}"/>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166FB28B-6637-44C5-95A9-0E90D59198E3}"/>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30CA78AF-15CF-4ADF-97BE-CD54E273CE4E}"/>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7B987A8-C853-4CA6-B083-B6634A0BAF9E}"/>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D406A7F4-FE6A-4F4A-A292-933858526843}"/>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E3F9763C-A6A5-475C-A704-740EC2744F8E}"/>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E6441508-E8A9-47CD-93E5-806E52F0A242}"/>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B5F294D0-FA7E-48D3-81CF-1C4F040A7987}"/>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644" name="フローチャート: 判断 643">
          <a:extLst>
            <a:ext uri="{FF2B5EF4-FFF2-40B4-BE49-F238E27FC236}">
              <a16:creationId xmlns:a16="http://schemas.microsoft.com/office/drawing/2014/main" id="{8ECE3BF3-CC66-4F5E-AC66-1E7CE2327130}"/>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D711FBC-EC80-4111-8896-D38FCC0D79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A2CE980-3A70-406C-81EC-FC2D3CE416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5BCA38D-C719-42F1-A5FA-575293EBBE4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9E499A0-4944-40C4-89E7-D27F4AE8F6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519AD95-09A8-4690-B9F8-D46E0E2E21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650" name="楕円 649">
          <a:extLst>
            <a:ext uri="{FF2B5EF4-FFF2-40B4-BE49-F238E27FC236}">
              <a16:creationId xmlns:a16="http://schemas.microsoft.com/office/drawing/2014/main" id="{20612EF1-0A5A-4614-9673-D100B749B848}"/>
            </a:ext>
          </a:extLst>
        </xdr:cNvPr>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8FB84DED-CBEC-405D-8B73-56767781B8F0}"/>
            </a:ext>
          </a:extLst>
        </xdr:cNvPr>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652" name="楕円 651">
          <a:extLst>
            <a:ext uri="{FF2B5EF4-FFF2-40B4-BE49-F238E27FC236}">
              <a16:creationId xmlns:a16="http://schemas.microsoft.com/office/drawing/2014/main" id="{5068FD76-6632-4CB6-8439-4E46E2CC3C7B}"/>
            </a:ext>
          </a:extLst>
        </xdr:cNvPr>
        <xdr:cNvSpPr/>
      </xdr:nvSpPr>
      <xdr:spPr>
        <a:xfrm>
          <a:off x="15430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37556</xdr:rowOff>
    </xdr:to>
    <xdr:cxnSp macro="">
      <xdr:nvCxnSpPr>
        <xdr:cNvPr id="653" name="直線コネクタ 652">
          <a:extLst>
            <a:ext uri="{FF2B5EF4-FFF2-40B4-BE49-F238E27FC236}">
              <a16:creationId xmlns:a16="http://schemas.microsoft.com/office/drawing/2014/main" id="{84C275AE-2800-41F8-BE53-EAE14807C5AD}"/>
            </a:ext>
          </a:extLst>
        </xdr:cNvPr>
        <xdr:cNvCxnSpPr/>
      </xdr:nvCxnSpPr>
      <xdr:spPr>
        <a:xfrm>
          <a:off x="15481300" y="104437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654" name="楕円 653">
          <a:extLst>
            <a:ext uri="{FF2B5EF4-FFF2-40B4-BE49-F238E27FC236}">
              <a16:creationId xmlns:a16="http://schemas.microsoft.com/office/drawing/2014/main" id="{80B92FED-614B-4F2E-B6BE-00C72BBE6A9D}"/>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156754</xdr:rowOff>
    </xdr:to>
    <xdr:cxnSp macro="">
      <xdr:nvCxnSpPr>
        <xdr:cNvPr id="655" name="直線コネクタ 654">
          <a:extLst>
            <a:ext uri="{FF2B5EF4-FFF2-40B4-BE49-F238E27FC236}">
              <a16:creationId xmlns:a16="http://schemas.microsoft.com/office/drawing/2014/main" id="{5C2D75F8-9284-4FC7-96DD-C9302061DB49}"/>
            </a:ext>
          </a:extLst>
        </xdr:cNvPr>
        <xdr:cNvCxnSpPr/>
      </xdr:nvCxnSpPr>
      <xdr:spPr>
        <a:xfrm>
          <a:off x="14592300" y="103915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656" name="楕円 655">
          <a:extLst>
            <a:ext uri="{FF2B5EF4-FFF2-40B4-BE49-F238E27FC236}">
              <a16:creationId xmlns:a16="http://schemas.microsoft.com/office/drawing/2014/main" id="{A6F16BD4-B5BA-4739-A0AA-3BE853D6F2CE}"/>
            </a:ext>
          </a:extLst>
        </xdr:cNvPr>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104503</xdr:rowOff>
    </xdr:to>
    <xdr:cxnSp macro="">
      <xdr:nvCxnSpPr>
        <xdr:cNvPr id="657" name="直線コネクタ 656">
          <a:extLst>
            <a:ext uri="{FF2B5EF4-FFF2-40B4-BE49-F238E27FC236}">
              <a16:creationId xmlns:a16="http://schemas.microsoft.com/office/drawing/2014/main" id="{A95AB31C-DD35-414B-BA42-CBB65A5C7E5D}"/>
            </a:ext>
          </a:extLst>
        </xdr:cNvPr>
        <xdr:cNvCxnSpPr/>
      </xdr:nvCxnSpPr>
      <xdr:spPr>
        <a:xfrm>
          <a:off x="13703300" y="103457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658" name="楕円 657">
          <a:extLst>
            <a:ext uri="{FF2B5EF4-FFF2-40B4-BE49-F238E27FC236}">
              <a16:creationId xmlns:a16="http://schemas.microsoft.com/office/drawing/2014/main" id="{35872958-170C-4BC6-9F83-BD4A345F7BE5}"/>
            </a:ext>
          </a:extLst>
        </xdr:cNvPr>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13063</xdr:rowOff>
    </xdr:from>
    <xdr:to>
      <xdr:col>71</xdr:col>
      <xdr:colOff>177800</xdr:colOff>
      <xdr:row>60</xdr:row>
      <xdr:rowOff>58783</xdr:rowOff>
    </xdr:to>
    <xdr:cxnSp macro="">
      <xdr:nvCxnSpPr>
        <xdr:cNvPr id="659" name="直線コネクタ 658">
          <a:extLst>
            <a:ext uri="{FF2B5EF4-FFF2-40B4-BE49-F238E27FC236}">
              <a16:creationId xmlns:a16="http://schemas.microsoft.com/office/drawing/2014/main" id="{459C3D42-FC01-426F-88E1-6745FE8B5BA9}"/>
            </a:ext>
          </a:extLst>
        </xdr:cNvPr>
        <xdr:cNvCxnSpPr/>
      </xdr:nvCxnSpPr>
      <xdr:spPr>
        <a:xfrm>
          <a:off x="12814300" y="103000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60" name="n_1aveValue【学校施設】&#10;有形固定資産減価償却率">
          <a:extLst>
            <a:ext uri="{FF2B5EF4-FFF2-40B4-BE49-F238E27FC236}">
              <a16:creationId xmlns:a16="http://schemas.microsoft.com/office/drawing/2014/main" id="{962162B4-7146-4C39-A032-96DEEFAD7E38}"/>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C8C1E923-7C73-4C68-9D5A-3688BF2A9330}"/>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662" name="n_3aveValue【学校施設】&#10;有形固定資産減価償却率">
          <a:extLst>
            <a:ext uri="{FF2B5EF4-FFF2-40B4-BE49-F238E27FC236}">
              <a16:creationId xmlns:a16="http://schemas.microsoft.com/office/drawing/2014/main" id="{1DBF13BA-64B3-4D26-B41F-9D8E2BD95666}"/>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663" name="n_4aveValue【学校施設】&#10;有形固定資産減価償却率">
          <a:extLst>
            <a:ext uri="{FF2B5EF4-FFF2-40B4-BE49-F238E27FC236}">
              <a16:creationId xmlns:a16="http://schemas.microsoft.com/office/drawing/2014/main" id="{0DA2B187-6EBA-48EB-A36C-F53F06493690}"/>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664" name="n_1mainValue【学校施設】&#10;有形固定資産減価償却率">
          <a:extLst>
            <a:ext uri="{FF2B5EF4-FFF2-40B4-BE49-F238E27FC236}">
              <a16:creationId xmlns:a16="http://schemas.microsoft.com/office/drawing/2014/main" id="{4A7CF579-2578-41D2-94CC-02DAFAB60674}"/>
            </a:ext>
          </a:extLst>
        </xdr:cNvPr>
        <xdr:cNvSpPr txBox="1"/>
      </xdr:nvSpPr>
      <xdr:spPr>
        <a:xfrm>
          <a:off x="15266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665" name="n_2mainValue【学校施設】&#10;有形固定資産減価償却率">
          <a:extLst>
            <a:ext uri="{FF2B5EF4-FFF2-40B4-BE49-F238E27FC236}">
              <a16:creationId xmlns:a16="http://schemas.microsoft.com/office/drawing/2014/main" id="{1A907624-FCD2-4825-947D-C030BD93E1D0}"/>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666" name="n_3mainValue【学校施設】&#10;有形固定資産減価償却率">
          <a:extLst>
            <a:ext uri="{FF2B5EF4-FFF2-40B4-BE49-F238E27FC236}">
              <a16:creationId xmlns:a16="http://schemas.microsoft.com/office/drawing/2014/main" id="{6ABE3144-6EF2-45B2-8ED9-C39921BD3C06}"/>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54990</xdr:rowOff>
    </xdr:from>
    <xdr:ext cx="405111" cy="259045"/>
    <xdr:sp macro="" textlink="">
      <xdr:nvSpPr>
        <xdr:cNvPr id="667" name="n_4mainValue【学校施設】&#10;有形固定資産減価償却率">
          <a:extLst>
            <a:ext uri="{FF2B5EF4-FFF2-40B4-BE49-F238E27FC236}">
              <a16:creationId xmlns:a16="http://schemas.microsoft.com/office/drawing/2014/main" id="{8C1DCC12-31C3-4C3E-9246-C52861051C27}"/>
            </a:ext>
          </a:extLst>
        </xdr:cNvPr>
        <xdr:cNvSpPr txBox="1"/>
      </xdr:nvSpPr>
      <xdr:spPr>
        <a:xfrm>
          <a:off x="12611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24AAD929-21B1-471B-A4C3-9C32FFD381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EFAF7465-6446-45B4-8709-2CBC395BBB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503BAF7-2846-4036-BA39-448F11B7E1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FFCE3043-9D7A-4DF0-BEBC-A81F6829FF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F66CD39-2258-4D9B-9EDD-6377545463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DDA54BB-22B4-4D04-A87C-6F4C3E143D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17C7CB4C-4DFE-445D-9466-DB26CBF147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95C26E2-22F0-4A8E-A06D-64D2C79A0F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20834E2A-7AEF-4C97-9127-A703A7E5DF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FBD0803F-C6B4-4572-9A6B-17F3CB9759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1E525AC-8DD3-4E1D-89E4-5CBCEC0517E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C61D4A14-E636-472E-B182-B241FCC697A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B4FA42CA-233C-4B62-9013-0108675EC96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8B6B7B6B-ADA7-4B78-A116-ACAE13276DD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B0A1AF4C-68B4-4B73-8728-827C5252A78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368CB034-6933-4471-BE4D-729B763EF52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06A3F03-26C9-47DF-9766-6E83E333F31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D1A7094-A156-42F3-98E5-98A0637FB25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D3AFC30-2884-40BF-BBEE-5A8D2437C63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BF3E01E2-8096-4240-918A-B3E24F517E7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3EC999EE-5A92-4260-B19F-DDAD4528016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825B3F97-AD58-4697-A330-9DC8925098A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48159329-79D1-42E9-A995-F787F8E9B13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B457E55-5A97-4B12-A46A-7955C11874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C75AF40-3ECD-4D37-A003-FE3A465CA0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EE64CA51-7EC9-401F-971E-D9213AFD55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4BC7C8B6-3D42-4F87-85E3-6081E3292444}"/>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C9C4EB9F-F2DC-4984-A981-212BFF4A83D2}"/>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CB4760F0-E59F-4FFD-B29E-40F823FD2CA0}"/>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3EC804EC-2674-40F9-80F6-77E588606E8A}"/>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47A283F5-40FA-4847-A7F5-E8750833A5A0}"/>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99" name="【学校施設】&#10;一人当たり面積平均値テキスト">
          <a:extLst>
            <a:ext uri="{FF2B5EF4-FFF2-40B4-BE49-F238E27FC236}">
              <a16:creationId xmlns:a16="http://schemas.microsoft.com/office/drawing/2014/main" id="{63087587-7C5C-4B24-AC9C-7092907F44BD}"/>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30A3B9E9-3F6F-4344-8E4B-7E0B7C8AF3D5}"/>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3C7497FE-B311-43A2-9EE1-E8DE1E49992A}"/>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1C59CF17-D4D1-4462-9536-0D5CDCF893A3}"/>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23040373-051B-49C4-99AE-83CEEB3D75B1}"/>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704" name="フローチャート: 判断 703">
          <a:extLst>
            <a:ext uri="{FF2B5EF4-FFF2-40B4-BE49-F238E27FC236}">
              <a16:creationId xmlns:a16="http://schemas.microsoft.com/office/drawing/2014/main" id="{8782B907-6BFD-44B8-8476-C4814670834E}"/>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5D8DE32-7272-4E3E-9B91-24739E3D30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D4C32DA-25FF-4CAF-8045-B6A11EC1DA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3DB80C4-D3F6-4FDC-8160-AD4FE21FE1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2D5BD29-5D8B-4A4A-B48B-98799E5344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17B8D76-7904-4357-8752-A05A9A65EA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46192</xdr:rowOff>
    </xdr:from>
    <xdr:to>
      <xdr:col>116</xdr:col>
      <xdr:colOff>114300</xdr:colOff>
      <xdr:row>61</xdr:row>
      <xdr:rowOff>147792</xdr:rowOff>
    </xdr:to>
    <xdr:sp macro="" textlink="">
      <xdr:nvSpPr>
        <xdr:cNvPr id="710" name="楕円 709">
          <a:extLst>
            <a:ext uri="{FF2B5EF4-FFF2-40B4-BE49-F238E27FC236}">
              <a16:creationId xmlns:a16="http://schemas.microsoft.com/office/drawing/2014/main" id="{91D25F03-B98F-490D-8DE2-4237712A4FFA}"/>
            </a:ext>
          </a:extLst>
        </xdr:cNvPr>
        <xdr:cNvSpPr/>
      </xdr:nvSpPr>
      <xdr:spPr>
        <a:xfrm>
          <a:off x="22110700" y="105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24619</xdr:rowOff>
    </xdr:from>
    <xdr:ext cx="469744" cy="259045"/>
    <xdr:sp macro="" textlink="">
      <xdr:nvSpPr>
        <xdr:cNvPr id="711" name="【学校施設】&#10;一人当たり面積該当値テキスト">
          <a:extLst>
            <a:ext uri="{FF2B5EF4-FFF2-40B4-BE49-F238E27FC236}">
              <a16:creationId xmlns:a16="http://schemas.microsoft.com/office/drawing/2014/main" id="{9080B2BA-9C6C-4BB1-A555-E7271DA87DA1}"/>
            </a:ext>
          </a:extLst>
        </xdr:cNvPr>
        <xdr:cNvSpPr txBox="1"/>
      </xdr:nvSpPr>
      <xdr:spPr>
        <a:xfrm>
          <a:off x="22199600" y="104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69052</xdr:rowOff>
    </xdr:from>
    <xdr:to>
      <xdr:col>112</xdr:col>
      <xdr:colOff>38100</xdr:colOff>
      <xdr:row>61</xdr:row>
      <xdr:rowOff>170652</xdr:rowOff>
    </xdr:to>
    <xdr:sp macro="" textlink="">
      <xdr:nvSpPr>
        <xdr:cNvPr id="712" name="楕円 711">
          <a:extLst>
            <a:ext uri="{FF2B5EF4-FFF2-40B4-BE49-F238E27FC236}">
              <a16:creationId xmlns:a16="http://schemas.microsoft.com/office/drawing/2014/main" id="{C1CD4914-B214-4B11-B13A-601825427EDA}"/>
            </a:ext>
          </a:extLst>
        </xdr:cNvPr>
        <xdr:cNvSpPr/>
      </xdr:nvSpPr>
      <xdr:spPr>
        <a:xfrm>
          <a:off x="21272500" y="105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96992</xdr:rowOff>
    </xdr:from>
    <xdr:to>
      <xdr:col>116</xdr:col>
      <xdr:colOff>63500</xdr:colOff>
      <xdr:row>61</xdr:row>
      <xdr:rowOff>119852</xdr:rowOff>
    </xdr:to>
    <xdr:cxnSp macro="">
      <xdr:nvCxnSpPr>
        <xdr:cNvPr id="713" name="直線コネクタ 712">
          <a:extLst>
            <a:ext uri="{FF2B5EF4-FFF2-40B4-BE49-F238E27FC236}">
              <a16:creationId xmlns:a16="http://schemas.microsoft.com/office/drawing/2014/main" id="{7CB6E7F8-9DFD-4840-9B6D-F6599D8AFFE9}"/>
            </a:ext>
          </a:extLst>
        </xdr:cNvPr>
        <xdr:cNvCxnSpPr/>
      </xdr:nvCxnSpPr>
      <xdr:spPr>
        <a:xfrm flipV="1">
          <a:off x="21323300" y="1055544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99750</xdr:rowOff>
    </xdr:from>
    <xdr:to>
      <xdr:col>107</xdr:col>
      <xdr:colOff>101600</xdr:colOff>
      <xdr:row>62</xdr:row>
      <xdr:rowOff>29900</xdr:rowOff>
    </xdr:to>
    <xdr:sp macro="" textlink="">
      <xdr:nvSpPr>
        <xdr:cNvPr id="714" name="楕円 713">
          <a:extLst>
            <a:ext uri="{FF2B5EF4-FFF2-40B4-BE49-F238E27FC236}">
              <a16:creationId xmlns:a16="http://schemas.microsoft.com/office/drawing/2014/main" id="{15F834C1-912F-4A78-AF75-CE59B2075310}"/>
            </a:ext>
          </a:extLst>
        </xdr:cNvPr>
        <xdr:cNvSpPr/>
      </xdr:nvSpPr>
      <xdr:spPr>
        <a:xfrm>
          <a:off x="20383500" y="105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119852</xdr:rowOff>
    </xdr:from>
    <xdr:to>
      <xdr:col>111</xdr:col>
      <xdr:colOff>177800</xdr:colOff>
      <xdr:row>61</xdr:row>
      <xdr:rowOff>150550</xdr:rowOff>
    </xdr:to>
    <xdr:cxnSp macro="">
      <xdr:nvCxnSpPr>
        <xdr:cNvPr id="715" name="直線コネクタ 714">
          <a:extLst>
            <a:ext uri="{FF2B5EF4-FFF2-40B4-BE49-F238E27FC236}">
              <a16:creationId xmlns:a16="http://schemas.microsoft.com/office/drawing/2014/main" id="{AFCB9FB3-AC11-43E8-ADC5-01553F875048}"/>
            </a:ext>
          </a:extLst>
        </xdr:cNvPr>
        <xdr:cNvCxnSpPr/>
      </xdr:nvCxnSpPr>
      <xdr:spPr>
        <a:xfrm flipV="1">
          <a:off x="20434300" y="10578302"/>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123589</xdr:rowOff>
    </xdr:from>
    <xdr:to>
      <xdr:col>102</xdr:col>
      <xdr:colOff>165100</xdr:colOff>
      <xdr:row>62</xdr:row>
      <xdr:rowOff>53739</xdr:rowOff>
    </xdr:to>
    <xdr:sp macro="" textlink="">
      <xdr:nvSpPr>
        <xdr:cNvPr id="716" name="楕円 715">
          <a:extLst>
            <a:ext uri="{FF2B5EF4-FFF2-40B4-BE49-F238E27FC236}">
              <a16:creationId xmlns:a16="http://schemas.microsoft.com/office/drawing/2014/main" id="{010D7E98-2AF2-42DC-8D55-D2C96EA68116}"/>
            </a:ext>
          </a:extLst>
        </xdr:cNvPr>
        <xdr:cNvSpPr/>
      </xdr:nvSpPr>
      <xdr:spPr>
        <a:xfrm>
          <a:off x="19494500" y="10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150550</xdr:rowOff>
    </xdr:from>
    <xdr:to>
      <xdr:col>107</xdr:col>
      <xdr:colOff>50800</xdr:colOff>
      <xdr:row>62</xdr:row>
      <xdr:rowOff>2939</xdr:rowOff>
    </xdr:to>
    <xdr:cxnSp macro="">
      <xdr:nvCxnSpPr>
        <xdr:cNvPr id="717" name="直線コネクタ 716">
          <a:extLst>
            <a:ext uri="{FF2B5EF4-FFF2-40B4-BE49-F238E27FC236}">
              <a16:creationId xmlns:a16="http://schemas.microsoft.com/office/drawing/2014/main" id="{F53A761A-ED2A-4204-8D54-EE700B944EDF}"/>
            </a:ext>
          </a:extLst>
        </xdr:cNvPr>
        <xdr:cNvCxnSpPr/>
      </xdr:nvCxnSpPr>
      <xdr:spPr>
        <a:xfrm flipV="1">
          <a:off x="19545300" y="10609000"/>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146776</xdr:rowOff>
    </xdr:from>
    <xdr:to>
      <xdr:col>98</xdr:col>
      <xdr:colOff>38100</xdr:colOff>
      <xdr:row>62</xdr:row>
      <xdr:rowOff>76926</xdr:rowOff>
    </xdr:to>
    <xdr:sp macro="" textlink="">
      <xdr:nvSpPr>
        <xdr:cNvPr id="718" name="楕円 717">
          <a:extLst>
            <a:ext uri="{FF2B5EF4-FFF2-40B4-BE49-F238E27FC236}">
              <a16:creationId xmlns:a16="http://schemas.microsoft.com/office/drawing/2014/main" id="{68D43F84-AE9C-4293-A4BF-A8AD64FBB3A5}"/>
            </a:ext>
          </a:extLst>
        </xdr:cNvPr>
        <xdr:cNvSpPr/>
      </xdr:nvSpPr>
      <xdr:spPr>
        <a:xfrm>
          <a:off x="18605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2939</xdr:rowOff>
    </xdr:from>
    <xdr:to>
      <xdr:col>102</xdr:col>
      <xdr:colOff>114300</xdr:colOff>
      <xdr:row>62</xdr:row>
      <xdr:rowOff>26126</xdr:rowOff>
    </xdr:to>
    <xdr:cxnSp macro="">
      <xdr:nvCxnSpPr>
        <xdr:cNvPr id="719" name="直線コネクタ 718">
          <a:extLst>
            <a:ext uri="{FF2B5EF4-FFF2-40B4-BE49-F238E27FC236}">
              <a16:creationId xmlns:a16="http://schemas.microsoft.com/office/drawing/2014/main" id="{2FB81487-ADF1-4C07-AAB0-F6DED9B439AE}"/>
            </a:ext>
          </a:extLst>
        </xdr:cNvPr>
        <xdr:cNvCxnSpPr/>
      </xdr:nvCxnSpPr>
      <xdr:spPr>
        <a:xfrm flipV="1">
          <a:off x="18656300" y="10632839"/>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720" name="n_1aveValue【学校施設】&#10;一人当たり面積">
          <a:extLst>
            <a:ext uri="{FF2B5EF4-FFF2-40B4-BE49-F238E27FC236}">
              <a16:creationId xmlns:a16="http://schemas.microsoft.com/office/drawing/2014/main" id="{6CEBB9F5-821F-47F3-A34B-9D21991FD104}"/>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721" name="n_2aveValue【学校施設】&#10;一人当たり面積">
          <a:extLst>
            <a:ext uri="{FF2B5EF4-FFF2-40B4-BE49-F238E27FC236}">
              <a16:creationId xmlns:a16="http://schemas.microsoft.com/office/drawing/2014/main" id="{F339813F-BC3F-4C19-B604-D8AF825DB031}"/>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722" name="n_3aveValue【学校施設】&#10;一人当たり面積">
          <a:extLst>
            <a:ext uri="{FF2B5EF4-FFF2-40B4-BE49-F238E27FC236}">
              <a16:creationId xmlns:a16="http://schemas.microsoft.com/office/drawing/2014/main" id="{6D586CD5-D566-4B12-9DEE-5CD8DA194D06}"/>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723" name="n_4aveValue【学校施設】&#10;一人当たり面積">
          <a:extLst>
            <a:ext uri="{FF2B5EF4-FFF2-40B4-BE49-F238E27FC236}">
              <a16:creationId xmlns:a16="http://schemas.microsoft.com/office/drawing/2014/main" id="{54BB1C75-1032-45B8-9EE1-DE1600E549AC}"/>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161779</xdr:rowOff>
    </xdr:from>
    <xdr:ext cx="469744" cy="259045"/>
    <xdr:sp macro="" textlink="">
      <xdr:nvSpPr>
        <xdr:cNvPr id="724" name="n_1mainValue【学校施設】&#10;一人当たり面積">
          <a:extLst>
            <a:ext uri="{FF2B5EF4-FFF2-40B4-BE49-F238E27FC236}">
              <a16:creationId xmlns:a16="http://schemas.microsoft.com/office/drawing/2014/main" id="{B80379B1-2DF0-43D3-96F8-6EE41A4C63EA}"/>
            </a:ext>
          </a:extLst>
        </xdr:cNvPr>
        <xdr:cNvSpPr txBox="1"/>
      </xdr:nvSpPr>
      <xdr:spPr>
        <a:xfrm>
          <a:off x="21075727" y="1062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21027</xdr:rowOff>
    </xdr:from>
    <xdr:ext cx="469744" cy="259045"/>
    <xdr:sp macro="" textlink="">
      <xdr:nvSpPr>
        <xdr:cNvPr id="725" name="n_2mainValue【学校施設】&#10;一人当たり面積">
          <a:extLst>
            <a:ext uri="{FF2B5EF4-FFF2-40B4-BE49-F238E27FC236}">
              <a16:creationId xmlns:a16="http://schemas.microsoft.com/office/drawing/2014/main" id="{7858FA18-362D-4ACD-B003-9C1BA176AA89}"/>
            </a:ext>
          </a:extLst>
        </xdr:cNvPr>
        <xdr:cNvSpPr txBox="1"/>
      </xdr:nvSpPr>
      <xdr:spPr>
        <a:xfrm>
          <a:off x="20199427" y="106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44866</xdr:rowOff>
    </xdr:from>
    <xdr:ext cx="469744" cy="259045"/>
    <xdr:sp macro="" textlink="">
      <xdr:nvSpPr>
        <xdr:cNvPr id="726" name="n_3mainValue【学校施設】&#10;一人当たり面積">
          <a:extLst>
            <a:ext uri="{FF2B5EF4-FFF2-40B4-BE49-F238E27FC236}">
              <a16:creationId xmlns:a16="http://schemas.microsoft.com/office/drawing/2014/main" id="{C8EEB462-8E01-4479-863B-AD64A9833D72}"/>
            </a:ext>
          </a:extLst>
        </xdr:cNvPr>
        <xdr:cNvSpPr txBox="1"/>
      </xdr:nvSpPr>
      <xdr:spPr>
        <a:xfrm>
          <a:off x="19310427" y="106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68053</xdr:rowOff>
    </xdr:from>
    <xdr:ext cx="469744" cy="259045"/>
    <xdr:sp macro="" textlink="">
      <xdr:nvSpPr>
        <xdr:cNvPr id="727" name="n_4mainValue【学校施設】&#10;一人当たり面積">
          <a:extLst>
            <a:ext uri="{FF2B5EF4-FFF2-40B4-BE49-F238E27FC236}">
              <a16:creationId xmlns:a16="http://schemas.microsoft.com/office/drawing/2014/main" id="{EA9A1FA2-DFA0-48C6-BF66-5C7714944656}"/>
            </a:ext>
          </a:extLst>
        </xdr:cNvPr>
        <xdr:cNvSpPr txBox="1"/>
      </xdr:nvSpPr>
      <xdr:spPr>
        <a:xfrm>
          <a:off x="18421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277E2ED9-AA59-4107-AC1B-8456543ABA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F04AACA9-FB52-4299-93BC-9F1992F68E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46F2337-6A62-4486-AAEA-4AD465F960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2937AE9-5AF9-41FC-87BE-43A7ACA301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6B635EB-7C4F-442E-9364-04A76638FE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6A08D39D-50E7-4E49-9B1E-1175B00D1A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5D947821-84CE-4FAB-9098-BEC19754C2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EFA992E9-DBF0-43BA-8452-5841E66EC80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C3C2CD8D-90A2-4161-B0AA-5D93971E88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4C15C7AA-9FCA-44FB-9642-85C573FDE0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4D238219-9330-4987-A795-CDF7D15AE2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11059FBF-E006-4218-9CC3-30086DAB28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F14105E7-0A48-4105-9A4D-761BC4E61A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1E7819A6-EA41-46D9-B79D-3983C88F2A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AD950AC3-274C-4DDB-83AF-5BDD0C9064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CFE07D13-26B6-41B2-B4E2-54BF5A3CDA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5F15BC55-13F4-44A9-AFE6-CC9A27E720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F8E5A3EA-5092-4B33-A096-FA437B8CC2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8812C458-9385-4436-835E-253661EF62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86DE9515-C832-44C0-B36D-154E2ECAB5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F3731F1D-0EC9-4C11-8F87-DABC6E5A07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7968215F-CAA6-44C8-AEA9-F81DB7A74B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28317057-4868-4809-804A-00E4733338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A3EAC3C1-39F8-4321-906B-B16094B6D1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FDDED5B2-6B41-4DF8-940E-88CEE0DAE2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902A082B-DB78-479D-BDBA-4A083D8B74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6A7531CF-C562-4755-A4D8-D7D269C2EC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4045CA06-8609-43E7-8545-85CC9D1E3A5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4B83E7D6-A132-4054-81C0-C2C2EB0F60F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84DDED26-397F-437A-904C-3C95DBA2352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B083206B-7520-41BB-B111-5846736036B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A6C913D3-5896-477D-A329-26FF0985279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AF48F8E5-E77A-493F-879D-5AE8459873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9B6C31BB-27EA-477E-A148-38A3D3F05D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FD0A456E-89B1-4F2A-A96C-DA70AB0E495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BF86DBBB-C5C5-4A8B-8A00-055125C91A4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89EF9101-D0EE-41AC-9170-3A7F51363E2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F8CD968F-4D10-408A-B4E8-BBB4BD2D65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39F796C1-1E08-41E6-9255-8301D821A53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DC4DE224-EC38-4F80-B824-3FB0970DF8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68" name="直線コネクタ 767">
          <a:extLst>
            <a:ext uri="{FF2B5EF4-FFF2-40B4-BE49-F238E27FC236}">
              <a16:creationId xmlns:a16="http://schemas.microsoft.com/office/drawing/2014/main" id="{EFD8ACF9-11FD-4F65-88D8-F82120849317}"/>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69" name="【公民館】&#10;有形固定資産減価償却率最小値テキスト">
          <a:extLst>
            <a:ext uri="{FF2B5EF4-FFF2-40B4-BE49-F238E27FC236}">
              <a16:creationId xmlns:a16="http://schemas.microsoft.com/office/drawing/2014/main" id="{CCACDF62-1397-4C25-A63B-5B758D237594}"/>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0" name="直線コネクタ 769">
          <a:extLst>
            <a:ext uri="{FF2B5EF4-FFF2-40B4-BE49-F238E27FC236}">
              <a16:creationId xmlns:a16="http://schemas.microsoft.com/office/drawing/2014/main" id="{F68D95D1-03AF-4B1F-80FF-43A6821E3FC1}"/>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1" name="【公民館】&#10;有形固定資産減価償却率最大値テキスト">
          <a:extLst>
            <a:ext uri="{FF2B5EF4-FFF2-40B4-BE49-F238E27FC236}">
              <a16:creationId xmlns:a16="http://schemas.microsoft.com/office/drawing/2014/main" id="{43BD2FDA-B018-46B9-B53A-130EFF20796C}"/>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2" name="直線コネクタ 771">
          <a:extLst>
            <a:ext uri="{FF2B5EF4-FFF2-40B4-BE49-F238E27FC236}">
              <a16:creationId xmlns:a16="http://schemas.microsoft.com/office/drawing/2014/main" id="{3311501F-A2E4-47D2-89BB-D7692880D051}"/>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773" name="【公民館】&#10;有形固定資産減価償却率平均値テキスト">
          <a:extLst>
            <a:ext uri="{FF2B5EF4-FFF2-40B4-BE49-F238E27FC236}">
              <a16:creationId xmlns:a16="http://schemas.microsoft.com/office/drawing/2014/main" id="{FAE41ED2-9747-4443-90F8-3943BE23AA0D}"/>
            </a:ext>
          </a:extLst>
        </xdr:cNvPr>
        <xdr:cNvSpPr txBox="1"/>
      </xdr:nvSpPr>
      <xdr:spPr>
        <a:xfrm>
          <a:off x="16357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74" name="フローチャート: 判断 773">
          <a:extLst>
            <a:ext uri="{FF2B5EF4-FFF2-40B4-BE49-F238E27FC236}">
              <a16:creationId xmlns:a16="http://schemas.microsoft.com/office/drawing/2014/main" id="{DF7A579A-C43A-4E58-8410-40BA72DB8E3C}"/>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5" name="フローチャート: 判断 774">
          <a:extLst>
            <a:ext uri="{FF2B5EF4-FFF2-40B4-BE49-F238E27FC236}">
              <a16:creationId xmlns:a16="http://schemas.microsoft.com/office/drawing/2014/main" id="{3296C373-9B98-4623-9C56-AACEAA7BFC5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76" name="フローチャート: 判断 775">
          <a:extLst>
            <a:ext uri="{FF2B5EF4-FFF2-40B4-BE49-F238E27FC236}">
              <a16:creationId xmlns:a16="http://schemas.microsoft.com/office/drawing/2014/main" id="{F878A569-832B-40D6-951A-9D70683296E8}"/>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77" name="フローチャート: 判断 776">
          <a:extLst>
            <a:ext uri="{FF2B5EF4-FFF2-40B4-BE49-F238E27FC236}">
              <a16:creationId xmlns:a16="http://schemas.microsoft.com/office/drawing/2014/main" id="{180C8172-20DE-4B58-ABFB-CFEE8385D6BF}"/>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778" name="フローチャート: 判断 777">
          <a:extLst>
            <a:ext uri="{FF2B5EF4-FFF2-40B4-BE49-F238E27FC236}">
              <a16:creationId xmlns:a16="http://schemas.microsoft.com/office/drawing/2014/main" id="{F97613A6-980D-4BB0-B0AD-635BD4A60B71}"/>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EEE6C8B-F73A-4441-A7D1-E274CA4B2D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CEDDAB7-A1AC-4D7C-9924-A2917ECE14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1B8FF4A-0A71-4E26-A762-5D3EEE5327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C44F86E-8BB8-40E3-B2F9-B3E6A24800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278EBCD-FBAC-48A1-A49F-498D868767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84" name="楕円 783">
          <a:extLst>
            <a:ext uri="{FF2B5EF4-FFF2-40B4-BE49-F238E27FC236}">
              <a16:creationId xmlns:a16="http://schemas.microsoft.com/office/drawing/2014/main" id="{BB04B957-832C-4358-A591-CC3B44736F5A}"/>
            </a:ext>
          </a:extLst>
        </xdr:cNvPr>
        <xdr:cNvSpPr/>
      </xdr:nvSpPr>
      <xdr:spPr>
        <a:xfrm>
          <a:off x="16268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53991</xdr:rowOff>
    </xdr:from>
    <xdr:ext cx="405111" cy="259045"/>
    <xdr:sp macro="" textlink="">
      <xdr:nvSpPr>
        <xdr:cNvPr id="785" name="【公民館】&#10;有形固定資産減価償却率該当値テキスト">
          <a:extLst>
            <a:ext uri="{FF2B5EF4-FFF2-40B4-BE49-F238E27FC236}">
              <a16:creationId xmlns:a16="http://schemas.microsoft.com/office/drawing/2014/main" id="{4F6EBFE1-0E2E-482C-B431-B2FF93A24542}"/>
            </a:ext>
          </a:extLst>
        </xdr:cNvPr>
        <xdr:cNvSpPr txBox="1"/>
      </xdr:nvSpPr>
      <xdr:spPr>
        <a:xfrm>
          <a:off x="16357600"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6" name="楕円 785">
          <a:extLst>
            <a:ext uri="{FF2B5EF4-FFF2-40B4-BE49-F238E27FC236}">
              <a16:creationId xmlns:a16="http://schemas.microsoft.com/office/drawing/2014/main" id="{3354B2C5-5E56-4291-B81A-72F9EB1B8948}"/>
            </a:ext>
          </a:extLst>
        </xdr:cNvPr>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81914</xdr:rowOff>
    </xdr:from>
    <xdr:to>
      <xdr:col>85</xdr:col>
      <xdr:colOff>127000</xdr:colOff>
      <xdr:row>106</xdr:row>
      <xdr:rowOff>123825</xdr:rowOff>
    </xdr:to>
    <xdr:cxnSp macro="">
      <xdr:nvCxnSpPr>
        <xdr:cNvPr id="787" name="直線コネクタ 786">
          <a:extLst>
            <a:ext uri="{FF2B5EF4-FFF2-40B4-BE49-F238E27FC236}">
              <a16:creationId xmlns:a16="http://schemas.microsoft.com/office/drawing/2014/main" id="{3F1D0597-A8A5-4A90-A871-183901BD63B1}"/>
            </a:ext>
          </a:extLst>
        </xdr:cNvPr>
        <xdr:cNvCxnSpPr/>
      </xdr:nvCxnSpPr>
      <xdr:spPr>
        <a:xfrm flipV="1">
          <a:off x="15481300" y="17912714"/>
          <a:ext cx="8382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61595</xdr:rowOff>
    </xdr:from>
    <xdr:to>
      <xdr:col>76</xdr:col>
      <xdr:colOff>165100</xdr:colOff>
      <xdr:row>106</xdr:row>
      <xdr:rowOff>163195</xdr:rowOff>
    </xdr:to>
    <xdr:sp macro="" textlink="">
      <xdr:nvSpPr>
        <xdr:cNvPr id="788" name="楕円 787">
          <a:extLst>
            <a:ext uri="{FF2B5EF4-FFF2-40B4-BE49-F238E27FC236}">
              <a16:creationId xmlns:a16="http://schemas.microsoft.com/office/drawing/2014/main" id="{9B806679-7F63-488F-B3AB-08C48B2EDC1C}"/>
            </a:ext>
          </a:extLst>
        </xdr:cNvPr>
        <xdr:cNvSpPr/>
      </xdr:nvSpPr>
      <xdr:spPr>
        <a:xfrm>
          <a:off x="1454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112395</xdr:rowOff>
    </xdr:from>
    <xdr:to>
      <xdr:col>81</xdr:col>
      <xdr:colOff>50800</xdr:colOff>
      <xdr:row>106</xdr:row>
      <xdr:rowOff>123825</xdr:rowOff>
    </xdr:to>
    <xdr:cxnSp macro="">
      <xdr:nvCxnSpPr>
        <xdr:cNvPr id="789" name="直線コネクタ 788">
          <a:extLst>
            <a:ext uri="{FF2B5EF4-FFF2-40B4-BE49-F238E27FC236}">
              <a16:creationId xmlns:a16="http://schemas.microsoft.com/office/drawing/2014/main" id="{390F3914-C268-462C-A7D7-8111EAD1A39C}"/>
            </a:ext>
          </a:extLst>
        </xdr:cNvPr>
        <xdr:cNvCxnSpPr/>
      </xdr:nvCxnSpPr>
      <xdr:spPr>
        <a:xfrm>
          <a:off x="14592300" y="182860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38736</xdr:rowOff>
    </xdr:from>
    <xdr:to>
      <xdr:col>72</xdr:col>
      <xdr:colOff>38100</xdr:colOff>
      <xdr:row>106</xdr:row>
      <xdr:rowOff>140336</xdr:rowOff>
    </xdr:to>
    <xdr:sp macro="" textlink="">
      <xdr:nvSpPr>
        <xdr:cNvPr id="790" name="楕円 789">
          <a:extLst>
            <a:ext uri="{FF2B5EF4-FFF2-40B4-BE49-F238E27FC236}">
              <a16:creationId xmlns:a16="http://schemas.microsoft.com/office/drawing/2014/main" id="{00376D93-1FB7-4D05-AA8D-66FB0EF790D1}"/>
            </a:ext>
          </a:extLst>
        </xdr:cNvPr>
        <xdr:cNvSpPr/>
      </xdr:nvSpPr>
      <xdr:spPr>
        <a:xfrm>
          <a:off x="13652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89536</xdr:rowOff>
    </xdr:from>
    <xdr:to>
      <xdr:col>76</xdr:col>
      <xdr:colOff>114300</xdr:colOff>
      <xdr:row>106</xdr:row>
      <xdr:rowOff>112395</xdr:rowOff>
    </xdr:to>
    <xdr:cxnSp macro="">
      <xdr:nvCxnSpPr>
        <xdr:cNvPr id="791" name="直線コネクタ 790">
          <a:extLst>
            <a:ext uri="{FF2B5EF4-FFF2-40B4-BE49-F238E27FC236}">
              <a16:creationId xmlns:a16="http://schemas.microsoft.com/office/drawing/2014/main" id="{94528C30-9822-4C95-9486-F150CA3EBEEA}"/>
            </a:ext>
          </a:extLst>
        </xdr:cNvPr>
        <xdr:cNvCxnSpPr/>
      </xdr:nvCxnSpPr>
      <xdr:spPr>
        <a:xfrm>
          <a:off x="13703300" y="182632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792" name="楕円 791">
          <a:extLst>
            <a:ext uri="{FF2B5EF4-FFF2-40B4-BE49-F238E27FC236}">
              <a16:creationId xmlns:a16="http://schemas.microsoft.com/office/drawing/2014/main" id="{10F20073-3F6B-4EC1-94F7-5992A2AB9C03}"/>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89536</xdr:rowOff>
    </xdr:to>
    <xdr:cxnSp macro="">
      <xdr:nvCxnSpPr>
        <xdr:cNvPr id="793" name="直線コネクタ 792">
          <a:extLst>
            <a:ext uri="{FF2B5EF4-FFF2-40B4-BE49-F238E27FC236}">
              <a16:creationId xmlns:a16="http://schemas.microsoft.com/office/drawing/2014/main" id="{B3BB559A-AF2E-4B4F-ACC4-093694AD028C}"/>
            </a:ext>
          </a:extLst>
        </xdr:cNvPr>
        <xdr:cNvCxnSpPr/>
      </xdr:nvCxnSpPr>
      <xdr:spPr>
        <a:xfrm>
          <a:off x="12814300" y="182403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4" name="n_1aveValue【公民館】&#10;有形固定資産減価償却率">
          <a:extLst>
            <a:ext uri="{FF2B5EF4-FFF2-40B4-BE49-F238E27FC236}">
              <a16:creationId xmlns:a16="http://schemas.microsoft.com/office/drawing/2014/main" id="{190976C4-5C75-4EE1-87FF-FDC28E74386A}"/>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795" name="n_2aveValue【公民館】&#10;有形固定資産減価償却率">
          <a:extLst>
            <a:ext uri="{FF2B5EF4-FFF2-40B4-BE49-F238E27FC236}">
              <a16:creationId xmlns:a16="http://schemas.microsoft.com/office/drawing/2014/main" id="{636492C1-5FB7-4204-90A1-E19BA45560E2}"/>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96" name="n_3aveValue【公民館】&#10;有形固定資産減価償却率">
          <a:extLst>
            <a:ext uri="{FF2B5EF4-FFF2-40B4-BE49-F238E27FC236}">
              <a16:creationId xmlns:a16="http://schemas.microsoft.com/office/drawing/2014/main" id="{08F93E79-0B17-4F32-8D83-71C61766090C}"/>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797" name="n_4aveValue【公民館】&#10;有形固定資産減価償却率">
          <a:extLst>
            <a:ext uri="{FF2B5EF4-FFF2-40B4-BE49-F238E27FC236}">
              <a16:creationId xmlns:a16="http://schemas.microsoft.com/office/drawing/2014/main" id="{3FCD6DEC-DB98-4DAF-9981-CA113F6B8E34}"/>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8" name="n_1mainValue【公民館】&#10;有形固定資産減価償却率">
          <a:extLst>
            <a:ext uri="{FF2B5EF4-FFF2-40B4-BE49-F238E27FC236}">
              <a16:creationId xmlns:a16="http://schemas.microsoft.com/office/drawing/2014/main" id="{A3D01E62-BBFE-4EC3-9C67-116596E5686F}"/>
            </a:ext>
          </a:extLst>
        </xdr:cNvPr>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154322</xdr:rowOff>
    </xdr:from>
    <xdr:ext cx="405111" cy="259045"/>
    <xdr:sp macro="" textlink="">
      <xdr:nvSpPr>
        <xdr:cNvPr id="799" name="n_2mainValue【公民館】&#10;有形固定資産減価償却率">
          <a:extLst>
            <a:ext uri="{FF2B5EF4-FFF2-40B4-BE49-F238E27FC236}">
              <a16:creationId xmlns:a16="http://schemas.microsoft.com/office/drawing/2014/main" id="{32E0FA34-F707-4622-865D-4B91B0454804}"/>
            </a:ext>
          </a:extLst>
        </xdr:cNvPr>
        <xdr:cNvSpPr txBox="1"/>
      </xdr:nvSpPr>
      <xdr:spPr>
        <a:xfrm>
          <a:off x="14389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131463</xdr:rowOff>
    </xdr:from>
    <xdr:ext cx="405111" cy="259045"/>
    <xdr:sp macro="" textlink="">
      <xdr:nvSpPr>
        <xdr:cNvPr id="800" name="n_3mainValue【公民館】&#10;有形固定資産減価償却率">
          <a:extLst>
            <a:ext uri="{FF2B5EF4-FFF2-40B4-BE49-F238E27FC236}">
              <a16:creationId xmlns:a16="http://schemas.microsoft.com/office/drawing/2014/main" id="{281A787C-FD48-4DBD-B205-8CB280B86FF7}"/>
            </a:ext>
          </a:extLst>
        </xdr:cNvPr>
        <xdr:cNvSpPr txBox="1"/>
      </xdr:nvSpPr>
      <xdr:spPr>
        <a:xfrm>
          <a:off x="13500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801" name="n_4mainValue【公民館】&#10;有形固定資産減価償却率">
          <a:extLst>
            <a:ext uri="{FF2B5EF4-FFF2-40B4-BE49-F238E27FC236}">
              <a16:creationId xmlns:a16="http://schemas.microsoft.com/office/drawing/2014/main" id="{ACD607E3-61A7-47B3-96B8-61013D866E71}"/>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B103DEAC-ADDE-490E-BFC4-8023505AC8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17A23E6D-7DF0-43CA-B594-C3C1228C71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A9BC7AF-3A2E-4102-813D-28D9AE4496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C879665A-5E6D-4462-9C88-83C9E4E6FC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E5DC409F-268A-4CC6-9824-382BED8A5E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F9486366-A850-42F5-9B67-3B456165D1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C8C8B387-4A9C-468E-9E1E-9C9585401D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23F1145F-24DF-4D3D-A261-BF1ECDDF2E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E52B84D-A4D9-41E0-BE73-BDDD8C7F0D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AFA42BCA-61AF-4130-9332-4DB514AEB5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B065A6E3-045F-4FD6-A12F-9DF7F111A23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510B5349-07A0-4004-A489-40B167CF198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985B5398-2966-4C58-9A3C-11EB1F2DD1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B4D74682-F35B-4A19-AFC8-52EBC2A2F40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3F308EE2-3D92-449A-8F26-51EF0A7855A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F2167B1F-4A30-4391-B33A-F8A247F9E91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77DD94C4-0C96-487D-84D3-E449E27AA4B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95696755-7D88-45E5-8B73-C866489CCE2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D34AA196-5A74-4619-96FC-D35D3C74967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DF1DE8C6-5622-4F09-8135-785306FC012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5D90E18E-37D9-499B-A228-22236E9A62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BC42737C-9EAA-400E-AAC8-F31FC3B085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7E675800-5C08-4F1E-832A-C927D7FD5D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25" name="直線コネクタ 824">
          <a:extLst>
            <a:ext uri="{FF2B5EF4-FFF2-40B4-BE49-F238E27FC236}">
              <a16:creationId xmlns:a16="http://schemas.microsoft.com/office/drawing/2014/main" id="{3AD13402-65E3-4642-86A4-0717603F82E3}"/>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26" name="【公民館】&#10;一人当たり面積最小値テキスト">
          <a:extLst>
            <a:ext uri="{FF2B5EF4-FFF2-40B4-BE49-F238E27FC236}">
              <a16:creationId xmlns:a16="http://schemas.microsoft.com/office/drawing/2014/main" id="{96EE7DD1-68DC-4F3D-86AB-1C5A6B0B3644}"/>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27" name="直線コネクタ 826">
          <a:extLst>
            <a:ext uri="{FF2B5EF4-FFF2-40B4-BE49-F238E27FC236}">
              <a16:creationId xmlns:a16="http://schemas.microsoft.com/office/drawing/2014/main" id="{AA7B4D09-96EC-4CDF-AC5E-01234915E947}"/>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28" name="【公民館】&#10;一人当たり面積最大値テキスト">
          <a:extLst>
            <a:ext uri="{FF2B5EF4-FFF2-40B4-BE49-F238E27FC236}">
              <a16:creationId xmlns:a16="http://schemas.microsoft.com/office/drawing/2014/main" id="{54CD6C47-C109-4D3E-BB0B-806138CD3CA9}"/>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29" name="直線コネクタ 828">
          <a:extLst>
            <a:ext uri="{FF2B5EF4-FFF2-40B4-BE49-F238E27FC236}">
              <a16:creationId xmlns:a16="http://schemas.microsoft.com/office/drawing/2014/main" id="{824C7B82-AE76-4955-8646-01804833D0E8}"/>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830" name="【公民館】&#10;一人当たり面積平均値テキスト">
          <a:extLst>
            <a:ext uri="{FF2B5EF4-FFF2-40B4-BE49-F238E27FC236}">
              <a16:creationId xmlns:a16="http://schemas.microsoft.com/office/drawing/2014/main" id="{75B963EB-41A4-4B81-BD33-C4D8F344A5B2}"/>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1" name="フローチャート: 判断 830">
          <a:extLst>
            <a:ext uri="{FF2B5EF4-FFF2-40B4-BE49-F238E27FC236}">
              <a16:creationId xmlns:a16="http://schemas.microsoft.com/office/drawing/2014/main" id="{6E6230CF-6955-403B-9EEB-DB4B971DDFD0}"/>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2" name="フローチャート: 判断 831">
          <a:extLst>
            <a:ext uri="{FF2B5EF4-FFF2-40B4-BE49-F238E27FC236}">
              <a16:creationId xmlns:a16="http://schemas.microsoft.com/office/drawing/2014/main" id="{77B9DE9B-D31B-4DD0-9D85-64B44C32F326}"/>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3" name="フローチャート: 判断 832">
          <a:extLst>
            <a:ext uri="{FF2B5EF4-FFF2-40B4-BE49-F238E27FC236}">
              <a16:creationId xmlns:a16="http://schemas.microsoft.com/office/drawing/2014/main" id="{D8A3D161-A2AC-4D22-8E6F-47F28109A897}"/>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34" name="フローチャート: 判断 833">
          <a:extLst>
            <a:ext uri="{FF2B5EF4-FFF2-40B4-BE49-F238E27FC236}">
              <a16:creationId xmlns:a16="http://schemas.microsoft.com/office/drawing/2014/main" id="{0A699E56-F545-4663-B2BA-8A8541F29EF6}"/>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35" name="フローチャート: 判断 834">
          <a:extLst>
            <a:ext uri="{FF2B5EF4-FFF2-40B4-BE49-F238E27FC236}">
              <a16:creationId xmlns:a16="http://schemas.microsoft.com/office/drawing/2014/main" id="{4EDB3607-A017-4282-93AC-A1C581D66420}"/>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105ECC7-7FFE-4E31-84EC-9D4430CDE9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8C83B1F-426A-4A3C-96F3-85314BDA6B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FB2CDED-ABF0-4D68-BB8B-39958972B7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486CA3B-BD32-4ABA-AB24-8C3BFE30CB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4202C83-D0F8-4802-9FC0-EAEEF0289A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106935</xdr:rowOff>
    </xdr:from>
    <xdr:to>
      <xdr:col>116</xdr:col>
      <xdr:colOff>114300</xdr:colOff>
      <xdr:row>108</xdr:row>
      <xdr:rowOff>37085</xdr:rowOff>
    </xdr:to>
    <xdr:sp macro="" textlink="">
      <xdr:nvSpPr>
        <xdr:cNvPr id="841" name="楕円 840">
          <a:extLst>
            <a:ext uri="{FF2B5EF4-FFF2-40B4-BE49-F238E27FC236}">
              <a16:creationId xmlns:a16="http://schemas.microsoft.com/office/drawing/2014/main" id="{78687F5B-A248-45EC-A9DF-3831B76A5708}"/>
            </a:ext>
          </a:extLst>
        </xdr:cNvPr>
        <xdr:cNvSpPr/>
      </xdr:nvSpPr>
      <xdr:spPr>
        <a:xfrm>
          <a:off x="22110700" y="184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21862</xdr:rowOff>
    </xdr:from>
    <xdr:ext cx="469744" cy="259045"/>
    <xdr:sp macro="" textlink="">
      <xdr:nvSpPr>
        <xdr:cNvPr id="842" name="【公民館】&#10;一人当たり面積該当値テキスト">
          <a:extLst>
            <a:ext uri="{FF2B5EF4-FFF2-40B4-BE49-F238E27FC236}">
              <a16:creationId xmlns:a16="http://schemas.microsoft.com/office/drawing/2014/main" id="{44DB5FD9-4E55-41FA-8A1E-277C047E3B08}"/>
            </a:ext>
          </a:extLst>
        </xdr:cNvPr>
        <xdr:cNvSpPr txBox="1"/>
      </xdr:nvSpPr>
      <xdr:spPr>
        <a:xfrm>
          <a:off x="22199600" y="183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110744</xdr:rowOff>
    </xdr:from>
    <xdr:to>
      <xdr:col>112</xdr:col>
      <xdr:colOff>38100</xdr:colOff>
      <xdr:row>108</xdr:row>
      <xdr:rowOff>40894</xdr:rowOff>
    </xdr:to>
    <xdr:sp macro="" textlink="">
      <xdr:nvSpPr>
        <xdr:cNvPr id="843" name="楕円 842">
          <a:extLst>
            <a:ext uri="{FF2B5EF4-FFF2-40B4-BE49-F238E27FC236}">
              <a16:creationId xmlns:a16="http://schemas.microsoft.com/office/drawing/2014/main" id="{E80778DA-A2DA-46A5-B3E1-8A72B1E14EE8}"/>
            </a:ext>
          </a:extLst>
        </xdr:cNvPr>
        <xdr:cNvSpPr/>
      </xdr:nvSpPr>
      <xdr:spPr>
        <a:xfrm>
          <a:off x="212725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157735</xdr:rowOff>
    </xdr:from>
    <xdr:to>
      <xdr:col>116</xdr:col>
      <xdr:colOff>63500</xdr:colOff>
      <xdr:row>107</xdr:row>
      <xdr:rowOff>161544</xdr:rowOff>
    </xdr:to>
    <xdr:cxnSp macro="">
      <xdr:nvCxnSpPr>
        <xdr:cNvPr id="844" name="直線コネクタ 843">
          <a:extLst>
            <a:ext uri="{FF2B5EF4-FFF2-40B4-BE49-F238E27FC236}">
              <a16:creationId xmlns:a16="http://schemas.microsoft.com/office/drawing/2014/main" id="{2A833F11-B90D-4A67-BAF6-AAEB1AB9131B}"/>
            </a:ext>
          </a:extLst>
        </xdr:cNvPr>
        <xdr:cNvCxnSpPr/>
      </xdr:nvCxnSpPr>
      <xdr:spPr>
        <a:xfrm flipV="1">
          <a:off x="21323300" y="1850288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147320</xdr:rowOff>
    </xdr:from>
    <xdr:to>
      <xdr:col>107</xdr:col>
      <xdr:colOff>101600</xdr:colOff>
      <xdr:row>108</xdr:row>
      <xdr:rowOff>77470</xdr:rowOff>
    </xdr:to>
    <xdr:sp macro="" textlink="">
      <xdr:nvSpPr>
        <xdr:cNvPr id="845" name="楕円 844">
          <a:extLst>
            <a:ext uri="{FF2B5EF4-FFF2-40B4-BE49-F238E27FC236}">
              <a16:creationId xmlns:a16="http://schemas.microsoft.com/office/drawing/2014/main" id="{E291772B-2431-4374-8515-9E036E1B0DE4}"/>
            </a:ext>
          </a:extLst>
        </xdr:cNvPr>
        <xdr:cNvSpPr/>
      </xdr:nvSpPr>
      <xdr:spPr>
        <a:xfrm>
          <a:off x="20383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161544</xdr:rowOff>
    </xdr:from>
    <xdr:to>
      <xdr:col>111</xdr:col>
      <xdr:colOff>177800</xdr:colOff>
      <xdr:row>108</xdr:row>
      <xdr:rowOff>26670</xdr:rowOff>
    </xdr:to>
    <xdr:cxnSp macro="">
      <xdr:nvCxnSpPr>
        <xdr:cNvPr id="846" name="直線コネクタ 845">
          <a:extLst>
            <a:ext uri="{FF2B5EF4-FFF2-40B4-BE49-F238E27FC236}">
              <a16:creationId xmlns:a16="http://schemas.microsoft.com/office/drawing/2014/main" id="{D3F4313C-A7B1-4F8A-A02E-A6475BDE767F}"/>
            </a:ext>
          </a:extLst>
        </xdr:cNvPr>
        <xdr:cNvCxnSpPr/>
      </xdr:nvCxnSpPr>
      <xdr:spPr>
        <a:xfrm flipV="1">
          <a:off x="20434300" y="1850669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47" name="楕円 846">
          <a:extLst>
            <a:ext uri="{FF2B5EF4-FFF2-40B4-BE49-F238E27FC236}">
              <a16:creationId xmlns:a16="http://schemas.microsoft.com/office/drawing/2014/main" id="{FA9C1B73-C7CB-478E-ADDC-22AE19132482}"/>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26670</xdr:rowOff>
    </xdr:from>
    <xdr:to>
      <xdr:col>107</xdr:col>
      <xdr:colOff>50800</xdr:colOff>
      <xdr:row>108</xdr:row>
      <xdr:rowOff>30480</xdr:rowOff>
    </xdr:to>
    <xdr:cxnSp macro="">
      <xdr:nvCxnSpPr>
        <xdr:cNvPr id="848" name="直線コネクタ 847">
          <a:extLst>
            <a:ext uri="{FF2B5EF4-FFF2-40B4-BE49-F238E27FC236}">
              <a16:creationId xmlns:a16="http://schemas.microsoft.com/office/drawing/2014/main" id="{8AF84DE9-3A0D-4E66-8280-88D5EE0A81F4}"/>
            </a:ext>
          </a:extLst>
        </xdr:cNvPr>
        <xdr:cNvCxnSpPr/>
      </xdr:nvCxnSpPr>
      <xdr:spPr>
        <a:xfrm flipV="1">
          <a:off x="19545300" y="1854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154178</xdr:rowOff>
    </xdr:from>
    <xdr:to>
      <xdr:col>98</xdr:col>
      <xdr:colOff>38100</xdr:colOff>
      <xdr:row>108</xdr:row>
      <xdr:rowOff>84328</xdr:rowOff>
    </xdr:to>
    <xdr:sp macro="" textlink="">
      <xdr:nvSpPr>
        <xdr:cNvPr id="849" name="楕円 848">
          <a:extLst>
            <a:ext uri="{FF2B5EF4-FFF2-40B4-BE49-F238E27FC236}">
              <a16:creationId xmlns:a16="http://schemas.microsoft.com/office/drawing/2014/main" id="{BF10D3BD-77A2-4C89-B1EA-879DE7087520}"/>
            </a:ext>
          </a:extLst>
        </xdr:cNvPr>
        <xdr:cNvSpPr/>
      </xdr:nvSpPr>
      <xdr:spPr>
        <a:xfrm>
          <a:off x="18605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33528</xdr:rowOff>
    </xdr:to>
    <xdr:cxnSp macro="">
      <xdr:nvCxnSpPr>
        <xdr:cNvPr id="850" name="直線コネクタ 849">
          <a:extLst>
            <a:ext uri="{FF2B5EF4-FFF2-40B4-BE49-F238E27FC236}">
              <a16:creationId xmlns:a16="http://schemas.microsoft.com/office/drawing/2014/main" id="{4E083B08-FFAB-4B70-B4D1-D5A90393A352}"/>
            </a:ext>
          </a:extLst>
        </xdr:cNvPr>
        <xdr:cNvCxnSpPr/>
      </xdr:nvCxnSpPr>
      <xdr:spPr>
        <a:xfrm flipV="1">
          <a:off x="18656300" y="18547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851" name="n_1aveValue【公民館】&#10;一人当たり面積">
          <a:extLst>
            <a:ext uri="{FF2B5EF4-FFF2-40B4-BE49-F238E27FC236}">
              <a16:creationId xmlns:a16="http://schemas.microsoft.com/office/drawing/2014/main" id="{04644F7E-9378-48DF-98BE-AE882875AB03}"/>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852" name="n_2aveValue【公民館】&#10;一人当たり面積">
          <a:extLst>
            <a:ext uri="{FF2B5EF4-FFF2-40B4-BE49-F238E27FC236}">
              <a16:creationId xmlns:a16="http://schemas.microsoft.com/office/drawing/2014/main" id="{ACBAB2CB-51AF-428C-B928-897E7EC778AC}"/>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853" name="n_3aveValue【公民館】&#10;一人当たり面積">
          <a:extLst>
            <a:ext uri="{FF2B5EF4-FFF2-40B4-BE49-F238E27FC236}">
              <a16:creationId xmlns:a16="http://schemas.microsoft.com/office/drawing/2014/main" id="{B2054C69-95F2-46D8-AC92-CC60496D156A}"/>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854" name="n_4aveValue【公民館】&#10;一人当たり面積">
          <a:extLst>
            <a:ext uri="{FF2B5EF4-FFF2-40B4-BE49-F238E27FC236}">
              <a16:creationId xmlns:a16="http://schemas.microsoft.com/office/drawing/2014/main" id="{43906993-6B45-430F-A080-3DB02B6F5CA1}"/>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32021</xdr:rowOff>
    </xdr:from>
    <xdr:ext cx="469744" cy="259045"/>
    <xdr:sp macro="" textlink="">
      <xdr:nvSpPr>
        <xdr:cNvPr id="855" name="n_1mainValue【公民館】&#10;一人当たり面積">
          <a:extLst>
            <a:ext uri="{FF2B5EF4-FFF2-40B4-BE49-F238E27FC236}">
              <a16:creationId xmlns:a16="http://schemas.microsoft.com/office/drawing/2014/main" id="{59F34DE4-C8FB-4B8E-BC6B-5FBEF2E107B9}"/>
            </a:ext>
          </a:extLst>
        </xdr:cNvPr>
        <xdr:cNvSpPr txBox="1"/>
      </xdr:nvSpPr>
      <xdr:spPr>
        <a:xfrm>
          <a:off x="21075727"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68597</xdr:rowOff>
    </xdr:from>
    <xdr:ext cx="469744" cy="259045"/>
    <xdr:sp macro="" textlink="">
      <xdr:nvSpPr>
        <xdr:cNvPr id="856" name="n_2mainValue【公民館】&#10;一人当たり面積">
          <a:extLst>
            <a:ext uri="{FF2B5EF4-FFF2-40B4-BE49-F238E27FC236}">
              <a16:creationId xmlns:a16="http://schemas.microsoft.com/office/drawing/2014/main" id="{FBA3ECB0-6AD0-467F-8F6F-E72660082E58}"/>
            </a:ext>
          </a:extLst>
        </xdr:cNvPr>
        <xdr:cNvSpPr txBox="1"/>
      </xdr:nvSpPr>
      <xdr:spPr>
        <a:xfrm>
          <a:off x="20199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57" name="n_3mainValue【公民館】&#10;一人当たり面積">
          <a:extLst>
            <a:ext uri="{FF2B5EF4-FFF2-40B4-BE49-F238E27FC236}">
              <a16:creationId xmlns:a16="http://schemas.microsoft.com/office/drawing/2014/main" id="{4E959D94-B7A0-4690-93CB-255772E2F03C}"/>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75455</xdr:rowOff>
    </xdr:from>
    <xdr:ext cx="469744" cy="259045"/>
    <xdr:sp macro="" textlink="">
      <xdr:nvSpPr>
        <xdr:cNvPr id="858" name="n_4mainValue【公民館】&#10;一人当たり面積">
          <a:extLst>
            <a:ext uri="{FF2B5EF4-FFF2-40B4-BE49-F238E27FC236}">
              <a16:creationId xmlns:a16="http://schemas.microsoft.com/office/drawing/2014/main" id="{68D2089E-7E00-4C32-A0DE-260E2CED6232}"/>
            </a:ext>
          </a:extLst>
        </xdr:cNvPr>
        <xdr:cNvSpPr txBox="1"/>
      </xdr:nvSpPr>
      <xdr:spPr>
        <a:xfrm>
          <a:off x="18421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5323B794-42FC-4533-BC74-49B3E09A19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AD207A2A-ADD4-4B61-82E3-F064E9B752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35EF560B-B99D-402A-8F6C-286553C577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有形固定資産減価償却率が類似団体平均より高くなっている施設は、「橋りょう・トンネル」、「学校施設」である。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橋りょう・トンネルについては、長寿命化計画に基づいて修繕等を実施している。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漁港・港湾については、町内に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か所の漁港と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か所の港湾がある。町の基幹産業が水産業であり、他団体に比べ施設が多く、いずれも老朽化が進んでいる。漁港については、機能保全計画を策定し、段階的に長寿命化に取り組んでいる。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「認定こども園・幼稚園・保育所」は、施設の統廃合を行ったため、類似団体と比較して減価償却率は低くなっている。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434FC1-503E-41C7-B289-87D5813EE0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DF2828-F178-4AAB-B5DA-10A600D0CC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443A14-807F-404B-AAF8-F8B1CC4619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A46B52-A7DD-4426-9C07-17AE1B140F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C33E5E-B275-438A-A655-479EE86876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379468-9DD6-4F89-B636-B06BA15ACA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92F586-BCED-4989-B99F-CC293C8F47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60F674-ED47-4CDE-8D3F-5E70719C13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B3C98A-33EB-457D-9276-8BB6F70EC9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CC0FB0-12B3-4804-ADCD-569C227A53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BCDCA3-E53A-4E24-B362-CB49A2DBC6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E249FC-49C2-45D7-91D4-5037D828B1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B37C96-4068-415C-AAA6-EF0BBF7981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5BAABB-EE81-472C-8070-E5A2FF8B68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007D80-5388-4388-BA1B-F1CA574EC8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FE4C72-BE1E-4558-BB5A-0AC7311486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94F094-97FD-47EA-AE80-14F0CB6903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00FEDB-6503-44D5-9F1D-47017BDBA6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365404-B2B8-4FB2-B13B-217A565084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B1CEBA-218E-4B1C-8453-C32B307B94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B10B43-9D05-4FCD-B65E-F333C5CCC3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A81AFF-29AF-4E91-97E5-C6DCA59C2B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B54032-5943-412D-8A58-599EB0A338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9D2F7A-ACA2-4DFA-A5CB-763566FB28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497EC2-23EA-4A50-9DDD-5E0A0BB597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C59F5F-546A-43D3-A6E4-0887711693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EAC0A8-3C2D-4A7B-83DA-E032C8541A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0613C1-BD32-4640-B98E-9AA2D04093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A34377-3FB9-4C83-853F-0150488F46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3F8D24-F6DC-4FBB-BEFF-DF64FD1C85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15688C-4AB8-4916-8C50-C27B478709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06B8AE-B105-48EB-A113-3FCD9D2037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C0154C-89C7-462A-9A97-4327CA68B9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E8CC99-8270-4760-A1EE-39DD3FC5E6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B71E91-F7D3-4B71-8FDA-429520EFC6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E8E348-F0C8-460D-9698-5F6CA640A5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0AB84F-9040-41CF-846E-7801C386BF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DA7642-867D-4909-908A-065A8C87E0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9973C7-6962-48AD-8EF4-7DEAA692DA8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C8911A1-17F0-496F-93A6-C7922E15F5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1379D50-47A9-4E6D-B5F3-A816E1E2BD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E4E6AC4-3594-4133-B7A3-0F790FA0DD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19FC991-39C5-49F4-95FF-7E518F1A2C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9ECB1F5-E6A0-4B64-96AD-548FBCCF74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7F125AD-9D66-4426-A05D-84CC4EE45F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9FD5AE4-EA24-4A27-BE6A-7985413B1C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961017D-5519-4BD9-BF97-B00FCB680C8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4235822-3C69-4D0B-B22A-EA0B116E01B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A145847-D878-4525-ADC5-1981D76673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2FFC6B0-F213-41E6-AAF4-813AA651ED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55CC5A8-C939-49A4-81A4-EE0C4D48D7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1A23F2C-AF15-4459-8B29-9719483257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BB3B97B-D3BE-42C1-A66A-B42B301F2E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340158A-6498-4283-B9C8-D14E4BBC18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1F72E7C-BECA-4BC4-B6F1-7189081BE4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96199A6-10A2-4AF4-85D4-3D101A72E6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CEAD0D9-EE84-4069-ABC3-62DEC653C7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F21F3D0-98DB-4C76-9784-6AF16292C9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CE769F8-B1A5-4D1A-AD5E-427EA85DD6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35A40AA-D462-4268-8935-426B81797B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CDC2FBD-6697-4EF6-9F60-068FA72C38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CEE105-0D78-4400-8332-111DA27F0C2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AECB2D4-EC05-4952-ABCC-909CDA3A161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2CBF4EC-BABA-44B4-BFEB-250F8F9191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DE8EA5E-5E42-405A-993B-06BDBC3A55B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5D7F3AE-BD0F-4ED7-91D5-D39FD1637F6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26F84F9-E4AB-462E-B966-0EBF2C2555F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882CFA-B732-4EB9-9086-A0423B59846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64F2A04-DBB9-4FA4-9353-358BDE03E4D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C5BD9E5-840A-4B80-BE16-8724F965395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0ECB8CF-7E6C-49DD-A87F-03D819BC10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F3E1843-096D-4E12-BFBC-AAC44110E8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61DE3A4-0207-4157-B204-47EFEBEC2F2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1F0BB1C-3426-415F-BF19-3240FB3FB7C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1598893-1DA6-41C6-A26A-E5E4E0F822A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83DB7E69-12CB-4501-AD42-F069451B2AF3}"/>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74D61B48-035D-48DD-8C9A-BB2C777C0FA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B14F901-98AB-47D9-A428-5A6FFC13BADE}"/>
            </a:ext>
          </a:extLst>
        </xdr:cNvPr>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3793032F-D340-451F-99E5-60C1CD501FB7}"/>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AF700E30-EC8C-4D6C-A1B0-7E9FEB443ED5}"/>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3A9B0306-2541-4DBA-ADE7-D02C7064AB0D}"/>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9A248B92-5953-4A69-B987-36BB31AF2103}"/>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84" name="フローチャート: 判断 83">
          <a:extLst>
            <a:ext uri="{FF2B5EF4-FFF2-40B4-BE49-F238E27FC236}">
              <a16:creationId xmlns:a16="http://schemas.microsoft.com/office/drawing/2014/main" id="{D4D56B1B-97B1-491B-91F9-CAAF71E1247B}"/>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8DBBCEC-F427-4754-8E93-4B1A8FB82F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012676E-D586-41C9-8E93-E50F6621D9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5E8E250-9D4A-4A44-914A-395CD053C5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EA3F0B2-0204-4F83-9CB7-CD7F96C68F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8B7BD27-21AF-4ECA-8E57-610ADB79CD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102688</xdr:rowOff>
    </xdr:from>
    <xdr:to>
      <xdr:col>24</xdr:col>
      <xdr:colOff>114300</xdr:colOff>
      <xdr:row>63</xdr:row>
      <xdr:rowOff>32838</xdr:rowOff>
    </xdr:to>
    <xdr:sp macro="" textlink="">
      <xdr:nvSpPr>
        <xdr:cNvPr id="90" name="楕円 89">
          <a:extLst>
            <a:ext uri="{FF2B5EF4-FFF2-40B4-BE49-F238E27FC236}">
              <a16:creationId xmlns:a16="http://schemas.microsoft.com/office/drawing/2014/main" id="{2C545A60-49D9-4CB6-8F7D-3975CED3EF02}"/>
            </a:ext>
          </a:extLst>
        </xdr:cNvPr>
        <xdr:cNvSpPr/>
      </xdr:nvSpPr>
      <xdr:spPr>
        <a:xfrm>
          <a:off x="4584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81115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6718099-3807-4F5D-B2AF-E2C9FE893F81}"/>
            </a:ext>
          </a:extLst>
        </xdr:cNvPr>
        <xdr:cNvSpPr txBox="1"/>
      </xdr:nvSpPr>
      <xdr:spPr>
        <a:xfrm>
          <a:off x="4673600"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153307</xdr:rowOff>
    </xdr:from>
    <xdr:to>
      <xdr:col>20</xdr:col>
      <xdr:colOff>38100</xdr:colOff>
      <xdr:row>63</xdr:row>
      <xdr:rowOff>83457</xdr:rowOff>
    </xdr:to>
    <xdr:sp macro="" textlink="">
      <xdr:nvSpPr>
        <xdr:cNvPr id="92" name="楕円 91">
          <a:extLst>
            <a:ext uri="{FF2B5EF4-FFF2-40B4-BE49-F238E27FC236}">
              <a16:creationId xmlns:a16="http://schemas.microsoft.com/office/drawing/2014/main" id="{7C636652-6369-4BBF-9CD6-09E09CB7D1DF}"/>
            </a:ext>
          </a:extLst>
        </xdr:cNvPr>
        <xdr:cNvSpPr/>
      </xdr:nvSpPr>
      <xdr:spPr>
        <a:xfrm>
          <a:off x="3746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153488</xdr:rowOff>
    </xdr:from>
    <xdr:to>
      <xdr:col>24</xdr:col>
      <xdr:colOff>63500</xdr:colOff>
      <xdr:row>63</xdr:row>
      <xdr:rowOff>32657</xdr:rowOff>
    </xdr:to>
    <xdr:cxnSp macro="">
      <xdr:nvCxnSpPr>
        <xdr:cNvPr id="93" name="直線コネクタ 92">
          <a:extLst>
            <a:ext uri="{FF2B5EF4-FFF2-40B4-BE49-F238E27FC236}">
              <a16:creationId xmlns:a16="http://schemas.microsoft.com/office/drawing/2014/main" id="{CF68654B-3D33-40EA-A8D0-B2814B8A47F7}"/>
            </a:ext>
          </a:extLst>
        </xdr:cNvPr>
        <xdr:cNvCxnSpPr/>
      </xdr:nvCxnSpPr>
      <xdr:spPr>
        <a:xfrm flipV="1">
          <a:off x="3797300" y="1078338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128815</xdr:rowOff>
    </xdr:from>
    <xdr:to>
      <xdr:col>15</xdr:col>
      <xdr:colOff>101600</xdr:colOff>
      <xdr:row>63</xdr:row>
      <xdr:rowOff>58965</xdr:rowOff>
    </xdr:to>
    <xdr:sp macro="" textlink="">
      <xdr:nvSpPr>
        <xdr:cNvPr id="94" name="楕円 93">
          <a:extLst>
            <a:ext uri="{FF2B5EF4-FFF2-40B4-BE49-F238E27FC236}">
              <a16:creationId xmlns:a16="http://schemas.microsoft.com/office/drawing/2014/main" id="{1C6C5611-1144-4A3B-9A94-732242907E78}"/>
            </a:ext>
          </a:extLst>
        </xdr:cNvPr>
        <xdr:cNvSpPr/>
      </xdr:nvSpPr>
      <xdr:spPr>
        <a:xfrm>
          <a:off x="2857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32657</xdr:rowOff>
    </xdr:to>
    <xdr:cxnSp macro="">
      <xdr:nvCxnSpPr>
        <xdr:cNvPr id="95" name="直線コネクタ 94">
          <a:extLst>
            <a:ext uri="{FF2B5EF4-FFF2-40B4-BE49-F238E27FC236}">
              <a16:creationId xmlns:a16="http://schemas.microsoft.com/office/drawing/2014/main" id="{6E6F7D2B-493E-432F-9680-848D0FEDF3BD}"/>
            </a:ext>
          </a:extLst>
        </xdr:cNvPr>
        <xdr:cNvCxnSpPr/>
      </xdr:nvCxnSpPr>
      <xdr:spPr>
        <a:xfrm>
          <a:off x="2908300" y="108095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101056</xdr:rowOff>
    </xdr:from>
    <xdr:to>
      <xdr:col>10</xdr:col>
      <xdr:colOff>165100</xdr:colOff>
      <xdr:row>63</xdr:row>
      <xdr:rowOff>31206</xdr:rowOff>
    </xdr:to>
    <xdr:sp macro="" textlink="">
      <xdr:nvSpPr>
        <xdr:cNvPr id="96" name="楕円 95">
          <a:extLst>
            <a:ext uri="{FF2B5EF4-FFF2-40B4-BE49-F238E27FC236}">
              <a16:creationId xmlns:a16="http://schemas.microsoft.com/office/drawing/2014/main" id="{C6F50E06-4AAD-42E2-96D4-3A9B050D0ABB}"/>
            </a:ext>
          </a:extLst>
        </xdr:cNvPr>
        <xdr:cNvSpPr/>
      </xdr:nvSpPr>
      <xdr:spPr>
        <a:xfrm>
          <a:off x="1968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151856</xdr:rowOff>
    </xdr:from>
    <xdr:to>
      <xdr:col>15</xdr:col>
      <xdr:colOff>50800</xdr:colOff>
      <xdr:row>63</xdr:row>
      <xdr:rowOff>8165</xdr:rowOff>
    </xdr:to>
    <xdr:cxnSp macro="">
      <xdr:nvCxnSpPr>
        <xdr:cNvPr id="97" name="直線コネクタ 96">
          <a:extLst>
            <a:ext uri="{FF2B5EF4-FFF2-40B4-BE49-F238E27FC236}">
              <a16:creationId xmlns:a16="http://schemas.microsoft.com/office/drawing/2014/main" id="{4B9D6913-F380-4DA9-BDE8-7516478E8271}"/>
            </a:ext>
          </a:extLst>
        </xdr:cNvPr>
        <xdr:cNvCxnSpPr/>
      </xdr:nvCxnSpPr>
      <xdr:spPr>
        <a:xfrm>
          <a:off x="2019300" y="107817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98" name="楕円 97">
          <a:extLst>
            <a:ext uri="{FF2B5EF4-FFF2-40B4-BE49-F238E27FC236}">
              <a16:creationId xmlns:a16="http://schemas.microsoft.com/office/drawing/2014/main" id="{282ECB3C-DA8F-4B8A-9CE4-4981F8F82E12}"/>
            </a:ext>
          </a:extLst>
        </xdr:cNvPr>
        <xdr:cNvSpPr/>
      </xdr:nvSpPr>
      <xdr:spPr>
        <a:xfrm>
          <a:off x="107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122465</xdr:rowOff>
    </xdr:from>
    <xdr:to>
      <xdr:col>10</xdr:col>
      <xdr:colOff>114300</xdr:colOff>
      <xdr:row>62</xdr:row>
      <xdr:rowOff>151856</xdr:rowOff>
    </xdr:to>
    <xdr:cxnSp macro="">
      <xdr:nvCxnSpPr>
        <xdr:cNvPr id="99" name="直線コネクタ 98">
          <a:extLst>
            <a:ext uri="{FF2B5EF4-FFF2-40B4-BE49-F238E27FC236}">
              <a16:creationId xmlns:a16="http://schemas.microsoft.com/office/drawing/2014/main" id="{36368007-DE01-4621-ACEC-6C1FBD22B1AF}"/>
            </a:ext>
          </a:extLst>
        </xdr:cNvPr>
        <xdr:cNvCxnSpPr/>
      </xdr:nvCxnSpPr>
      <xdr:spPr>
        <a:xfrm>
          <a:off x="1130300" y="107523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00" name="n_1aveValue【体育館・プール】&#10;有形固定資産減価償却率">
          <a:extLst>
            <a:ext uri="{FF2B5EF4-FFF2-40B4-BE49-F238E27FC236}">
              <a16:creationId xmlns:a16="http://schemas.microsoft.com/office/drawing/2014/main" id="{F1600FEB-252E-4E1E-9FF0-C1D415EAE67D}"/>
            </a:ext>
          </a:extLst>
        </xdr:cNvPr>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01" name="n_2aveValue【体育館・プール】&#10;有形固定資産減価償却率">
          <a:extLst>
            <a:ext uri="{FF2B5EF4-FFF2-40B4-BE49-F238E27FC236}">
              <a16:creationId xmlns:a16="http://schemas.microsoft.com/office/drawing/2014/main" id="{333257AE-48A7-4563-9944-226225BF3C5F}"/>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02" name="n_3aveValue【体育館・プール】&#10;有形固定資産減価償却率">
          <a:extLst>
            <a:ext uri="{FF2B5EF4-FFF2-40B4-BE49-F238E27FC236}">
              <a16:creationId xmlns:a16="http://schemas.microsoft.com/office/drawing/2014/main" id="{483F7CA5-857A-4408-9F72-055DC55E718F}"/>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103" name="n_4aveValue【体育館・プール】&#10;有形固定資産減価償却率">
          <a:extLst>
            <a:ext uri="{FF2B5EF4-FFF2-40B4-BE49-F238E27FC236}">
              <a16:creationId xmlns:a16="http://schemas.microsoft.com/office/drawing/2014/main" id="{A67DD968-93B5-41F1-96C4-9AF1FFAB5114}"/>
            </a:ext>
          </a:extLst>
        </xdr:cNvPr>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74584</xdr:rowOff>
    </xdr:from>
    <xdr:ext cx="405111" cy="259045"/>
    <xdr:sp macro="" textlink="">
      <xdr:nvSpPr>
        <xdr:cNvPr id="104" name="n_1mainValue【体育館・プール】&#10;有形固定資産減価償却率">
          <a:extLst>
            <a:ext uri="{FF2B5EF4-FFF2-40B4-BE49-F238E27FC236}">
              <a16:creationId xmlns:a16="http://schemas.microsoft.com/office/drawing/2014/main" id="{C3175BFE-8EE1-46DF-A943-6B5AC9B038B8}"/>
            </a:ext>
          </a:extLst>
        </xdr:cNvPr>
        <xdr:cNvSpPr txBox="1"/>
      </xdr:nvSpPr>
      <xdr:spPr>
        <a:xfrm>
          <a:off x="35820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50092</xdr:rowOff>
    </xdr:from>
    <xdr:ext cx="405111" cy="259045"/>
    <xdr:sp macro="" textlink="">
      <xdr:nvSpPr>
        <xdr:cNvPr id="105" name="n_2mainValue【体育館・プール】&#10;有形固定資産減価償却率">
          <a:extLst>
            <a:ext uri="{FF2B5EF4-FFF2-40B4-BE49-F238E27FC236}">
              <a16:creationId xmlns:a16="http://schemas.microsoft.com/office/drawing/2014/main" id="{9C8BD562-C9BD-4441-A64F-7D336B9C6325}"/>
            </a:ext>
          </a:extLst>
        </xdr:cNvPr>
        <xdr:cNvSpPr txBox="1"/>
      </xdr:nvSpPr>
      <xdr:spPr>
        <a:xfrm>
          <a:off x="2705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22333</xdr:rowOff>
    </xdr:from>
    <xdr:ext cx="405111" cy="259045"/>
    <xdr:sp macro="" textlink="">
      <xdr:nvSpPr>
        <xdr:cNvPr id="106" name="n_3mainValue【体育館・プール】&#10;有形固定資産減価償却率">
          <a:extLst>
            <a:ext uri="{FF2B5EF4-FFF2-40B4-BE49-F238E27FC236}">
              <a16:creationId xmlns:a16="http://schemas.microsoft.com/office/drawing/2014/main" id="{5532B625-CF73-49A5-841F-1F1CFC700C24}"/>
            </a:ext>
          </a:extLst>
        </xdr:cNvPr>
        <xdr:cNvSpPr txBox="1"/>
      </xdr:nvSpPr>
      <xdr:spPr>
        <a:xfrm>
          <a:off x="1816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107" name="n_4mainValue【体育館・プール】&#10;有形固定資産減価償却率">
          <a:extLst>
            <a:ext uri="{FF2B5EF4-FFF2-40B4-BE49-F238E27FC236}">
              <a16:creationId xmlns:a16="http://schemas.microsoft.com/office/drawing/2014/main" id="{E2DE1493-76F5-4B41-B09C-1275B9B13777}"/>
            </a:ext>
          </a:extLst>
        </xdr:cNvPr>
        <xdr:cNvSpPr txBox="1"/>
      </xdr:nvSpPr>
      <xdr:spPr>
        <a:xfrm>
          <a:off x="927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8B780A6-701E-4D88-A93E-5B501E25F7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AF636EA-ADBB-429C-A280-4D42B16456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0F1A910-E0C8-493E-A6BD-C4B27F59B5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35F1C52-F203-4BC2-8268-47A15B0A056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441119C-6318-4C44-B921-17F64B03F4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9984160-C541-4BDE-8E6F-B75DDC5392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26368E8-EFA4-4B04-9392-C555216CAA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77FD929-D265-4C7F-A028-2EF2D1D219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38FC947-EE74-4880-8B45-8CFA85ABBA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271025A-41D3-4FCE-9AF7-7A9688F902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63C70562-736A-475B-8D35-0CDF9B59C67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DB40BAE9-EBF8-4A6D-A533-4DB47E74CB38}"/>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5502C1BF-EF58-4464-A762-3B38618612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B1CEAD54-EE46-48E4-8E1F-BFB849A98FE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D24834EF-A6FF-4E50-B694-20AAB76A580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F8EC070E-1EC1-4F98-96E8-FE4FE0B6F485}"/>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CB1ED12F-0C12-4BDD-8FF4-1905673E37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361C6D63-4DC1-4116-B271-E9B00775C99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B8F95A07-A781-44D6-9162-E848365377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85CC0E81-0A6E-4556-89CE-721DFE491E66}"/>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69D2A690-CE52-4867-9FAD-952DEA14BD07}"/>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C3E6308A-1DD0-41CF-8EA3-34A9645F5D8A}"/>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62B6A887-F9D7-46C3-944E-D891EA4027C6}"/>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4B33FE02-CD75-4261-83F0-586F2CA5EC5E}"/>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132" name="【体育館・プール】&#10;一人当たり面積平均値テキスト">
          <a:extLst>
            <a:ext uri="{FF2B5EF4-FFF2-40B4-BE49-F238E27FC236}">
              <a16:creationId xmlns:a16="http://schemas.microsoft.com/office/drawing/2014/main" id="{7C5EFE0A-8C55-4749-BF32-A021516D5BB0}"/>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62718DFC-07DB-4A86-B7B3-8F2C4CE3A0F2}"/>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8A0C73F8-F79E-4677-AD4A-C280ED623EFE}"/>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D61A9BA1-4D60-4B13-B0C9-721313D12E38}"/>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7C5A20FF-14E7-4946-A204-D93045B10588}"/>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137" name="フローチャート: 判断 136">
          <a:extLst>
            <a:ext uri="{FF2B5EF4-FFF2-40B4-BE49-F238E27FC236}">
              <a16:creationId xmlns:a16="http://schemas.microsoft.com/office/drawing/2014/main" id="{6A628FB2-0D09-4CAC-8D41-E364CFB79E6F}"/>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B8893A88-FCB2-446E-8DE7-683661CB7B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A4E1ADF-5F80-43EE-9676-896E23D771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2AA05C8-8C51-45D4-A4C4-A90D5C4C3A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A6C8928-665E-4C82-A97A-0A5EB6C973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0FF9BE3-2B29-43EA-8E01-6FD1287F64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3493</xdr:rowOff>
    </xdr:from>
    <xdr:to>
      <xdr:col>55</xdr:col>
      <xdr:colOff>50800</xdr:colOff>
      <xdr:row>60</xdr:row>
      <xdr:rowOff>105093</xdr:rowOff>
    </xdr:to>
    <xdr:sp macro="" textlink="">
      <xdr:nvSpPr>
        <xdr:cNvPr id="143" name="楕円 142">
          <a:extLst>
            <a:ext uri="{FF2B5EF4-FFF2-40B4-BE49-F238E27FC236}">
              <a16:creationId xmlns:a16="http://schemas.microsoft.com/office/drawing/2014/main" id="{306D81B4-E7C2-4846-9B19-D3AB741CD593}"/>
            </a:ext>
          </a:extLst>
        </xdr:cNvPr>
        <xdr:cNvSpPr/>
      </xdr:nvSpPr>
      <xdr:spPr>
        <a:xfrm>
          <a:off x="104267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26370</xdr:rowOff>
    </xdr:from>
    <xdr:ext cx="469744" cy="259045"/>
    <xdr:sp macro="" textlink="">
      <xdr:nvSpPr>
        <xdr:cNvPr id="144" name="【体育館・プール】&#10;一人当たり面積該当値テキスト">
          <a:extLst>
            <a:ext uri="{FF2B5EF4-FFF2-40B4-BE49-F238E27FC236}">
              <a16:creationId xmlns:a16="http://schemas.microsoft.com/office/drawing/2014/main" id="{1DDFB63A-306D-4E49-B245-722FBEB19B01}"/>
            </a:ext>
          </a:extLst>
        </xdr:cNvPr>
        <xdr:cNvSpPr txBox="1"/>
      </xdr:nvSpPr>
      <xdr:spPr>
        <a:xfrm>
          <a:off x="10515600" y="10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17208</xdr:rowOff>
    </xdr:from>
    <xdr:to>
      <xdr:col>50</xdr:col>
      <xdr:colOff>165100</xdr:colOff>
      <xdr:row>60</xdr:row>
      <xdr:rowOff>118808</xdr:rowOff>
    </xdr:to>
    <xdr:sp macro="" textlink="">
      <xdr:nvSpPr>
        <xdr:cNvPr id="145" name="楕円 144">
          <a:extLst>
            <a:ext uri="{FF2B5EF4-FFF2-40B4-BE49-F238E27FC236}">
              <a16:creationId xmlns:a16="http://schemas.microsoft.com/office/drawing/2014/main" id="{4A89CA82-DBF5-4A5F-ACCC-0D760872D374}"/>
            </a:ext>
          </a:extLst>
        </xdr:cNvPr>
        <xdr:cNvSpPr/>
      </xdr:nvSpPr>
      <xdr:spPr>
        <a:xfrm>
          <a:off x="9588500" y="10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54293</xdr:rowOff>
    </xdr:from>
    <xdr:to>
      <xdr:col>55</xdr:col>
      <xdr:colOff>0</xdr:colOff>
      <xdr:row>60</xdr:row>
      <xdr:rowOff>68008</xdr:rowOff>
    </xdr:to>
    <xdr:cxnSp macro="">
      <xdr:nvCxnSpPr>
        <xdr:cNvPr id="146" name="直線コネクタ 145">
          <a:extLst>
            <a:ext uri="{FF2B5EF4-FFF2-40B4-BE49-F238E27FC236}">
              <a16:creationId xmlns:a16="http://schemas.microsoft.com/office/drawing/2014/main" id="{8B953B9F-46FD-47E4-B4A9-2D6A952586D5}"/>
            </a:ext>
          </a:extLst>
        </xdr:cNvPr>
        <xdr:cNvCxnSpPr/>
      </xdr:nvCxnSpPr>
      <xdr:spPr>
        <a:xfrm flipV="1">
          <a:off x="9639300" y="1034129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34925</xdr:rowOff>
    </xdr:from>
    <xdr:to>
      <xdr:col>46</xdr:col>
      <xdr:colOff>38100</xdr:colOff>
      <xdr:row>60</xdr:row>
      <xdr:rowOff>136525</xdr:rowOff>
    </xdr:to>
    <xdr:sp macro="" textlink="">
      <xdr:nvSpPr>
        <xdr:cNvPr id="147" name="楕円 146">
          <a:extLst>
            <a:ext uri="{FF2B5EF4-FFF2-40B4-BE49-F238E27FC236}">
              <a16:creationId xmlns:a16="http://schemas.microsoft.com/office/drawing/2014/main" id="{6A743890-9A44-40F8-A160-3EE8FD6CD456}"/>
            </a:ext>
          </a:extLst>
        </xdr:cNvPr>
        <xdr:cNvSpPr/>
      </xdr:nvSpPr>
      <xdr:spPr>
        <a:xfrm>
          <a:off x="8699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68008</xdr:rowOff>
    </xdr:from>
    <xdr:to>
      <xdr:col>50</xdr:col>
      <xdr:colOff>114300</xdr:colOff>
      <xdr:row>60</xdr:row>
      <xdr:rowOff>85725</xdr:rowOff>
    </xdr:to>
    <xdr:cxnSp macro="">
      <xdr:nvCxnSpPr>
        <xdr:cNvPr id="148" name="直線コネクタ 147">
          <a:extLst>
            <a:ext uri="{FF2B5EF4-FFF2-40B4-BE49-F238E27FC236}">
              <a16:creationId xmlns:a16="http://schemas.microsoft.com/office/drawing/2014/main" id="{AB1677BB-35C3-4490-88AD-091F59FCA997}"/>
            </a:ext>
          </a:extLst>
        </xdr:cNvPr>
        <xdr:cNvCxnSpPr/>
      </xdr:nvCxnSpPr>
      <xdr:spPr>
        <a:xfrm flipV="1">
          <a:off x="8750300" y="10355008"/>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49213</xdr:rowOff>
    </xdr:from>
    <xdr:to>
      <xdr:col>41</xdr:col>
      <xdr:colOff>101600</xdr:colOff>
      <xdr:row>60</xdr:row>
      <xdr:rowOff>150813</xdr:rowOff>
    </xdr:to>
    <xdr:sp macro="" textlink="">
      <xdr:nvSpPr>
        <xdr:cNvPr id="149" name="楕円 148">
          <a:extLst>
            <a:ext uri="{FF2B5EF4-FFF2-40B4-BE49-F238E27FC236}">
              <a16:creationId xmlns:a16="http://schemas.microsoft.com/office/drawing/2014/main" id="{1109BABE-6C15-4843-B6E5-D774F219D173}"/>
            </a:ext>
          </a:extLst>
        </xdr:cNvPr>
        <xdr:cNvSpPr/>
      </xdr:nvSpPr>
      <xdr:spPr>
        <a:xfrm>
          <a:off x="7810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85725</xdr:rowOff>
    </xdr:from>
    <xdr:to>
      <xdr:col>45</xdr:col>
      <xdr:colOff>177800</xdr:colOff>
      <xdr:row>60</xdr:row>
      <xdr:rowOff>100013</xdr:rowOff>
    </xdr:to>
    <xdr:cxnSp macro="">
      <xdr:nvCxnSpPr>
        <xdr:cNvPr id="150" name="直線コネクタ 149">
          <a:extLst>
            <a:ext uri="{FF2B5EF4-FFF2-40B4-BE49-F238E27FC236}">
              <a16:creationId xmlns:a16="http://schemas.microsoft.com/office/drawing/2014/main" id="{9231170C-0AFF-4076-AFAB-E4E0EC4EDAB4}"/>
            </a:ext>
          </a:extLst>
        </xdr:cNvPr>
        <xdr:cNvCxnSpPr/>
      </xdr:nvCxnSpPr>
      <xdr:spPr>
        <a:xfrm flipV="1">
          <a:off x="7861300" y="103727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62929</xdr:rowOff>
    </xdr:from>
    <xdr:to>
      <xdr:col>36</xdr:col>
      <xdr:colOff>165100</xdr:colOff>
      <xdr:row>60</xdr:row>
      <xdr:rowOff>164529</xdr:rowOff>
    </xdr:to>
    <xdr:sp macro="" textlink="">
      <xdr:nvSpPr>
        <xdr:cNvPr id="151" name="楕円 150">
          <a:extLst>
            <a:ext uri="{FF2B5EF4-FFF2-40B4-BE49-F238E27FC236}">
              <a16:creationId xmlns:a16="http://schemas.microsoft.com/office/drawing/2014/main" id="{B81A997F-E181-4ABB-B5A6-8E8B6286DE52}"/>
            </a:ext>
          </a:extLst>
        </xdr:cNvPr>
        <xdr:cNvSpPr/>
      </xdr:nvSpPr>
      <xdr:spPr>
        <a:xfrm>
          <a:off x="69215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100013</xdr:rowOff>
    </xdr:from>
    <xdr:to>
      <xdr:col>41</xdr:col>
      <xdr:colOff>50800</xdr:colOff>
      <xdr:row>60</xdr:row>
      <xdr:rowOff>113729</xdr:rowOff>
    </xdr:to>
    <xdr:cxnSp macro="">
      <xdr:nvCxnSpPr>
        <xdr:cNvPr id="152" name="直線コネクタ 151">
          <a:extLst>
            <a:ext uri="{FF2B5EF4-FFF2-40B4-BE49-F238E27FC236}">
              <a16:creationId xmlns:a16="http://schemas.microsoft.com/office/drawing/2014/main" id="{4BC166C5-F017-46B5-A11C-A73F8E87E369}"/>
            </a:ext>
          </a:extLst>
        </xdr:cNvPr>
        <xdr:cNvCxnSpPr/>
      </xdr:nvCxnSpPr>
      <xdr:spPr>
        <a:xfrm flipV="1">
          <a:off x="6972300" y="10387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153" name="n_1aveValue【体育館・プール】&#10;一人当たり面積">
          <a:extLst>
            <a:ext uri="{FF2B5EF4-FFF2-40B4-BE49-F238E27FC236}">
              <a16:creationId xmlns:a16="http://schemas.microsoft.com/office/drawing/2014/main" id="{9CF925B6-3A45-49D0-8880-A4178F1626A9}"/>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154" name="n_2aveValue【体育館・プール】&#10;一人当たり面積">
          <a:extLst>
            <a:ext uri="{FF2B5EF4-FFF2-40B4-BE49-F238E27FC236}">
              <a16:creationId xmlns:a16="http://schemas.microsoft.com/office/drawing/2014/main" id="{7EE41FBF-1602-4532-9F67-9C718CD18EC4}"/>
            </a:ext>
          </a:extLst>
        </xdr:cNvPr>
        <xdr:cNvSpPr txBox="1"/>
      </xdr:nvSpPr>
      <xdr:spPr>
        <a:xfrm>
          <a:off x="85154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155" name="n_3aveValue【体育館・プール】&#10;一人当たり面積">
          <a:extLst>
            <a:ext uri="{FF2B5EF4-FFF2-40B4-BE49-F238E27FC236}">
              <a16:creationId xmlns:a16="http://schemas.microsoft.com/office/drawing/2014/main" id="{FD90541C-408B-4A5D-99F5-91C7DBD7198D}"/>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macro="" textlink="">
      <xdr:nvSpPr>
        <xdr:cNvPr id="156" name="n_4aveValue【体育館・プール】&#10;一人当たり面積">
          <a:extLst>
            <a:ext uri="{FF2B5EF4-FFF2-40B4-BE49-F238E27FC236}">
              <a16:creationId xmlns:a16="http://schemas.microsoft.com/office/drawing/2014/main" id="{F56DA8EA-FE47-4345-AFC9-D35F06E47E7E}"/>
            </a:ext>
          </a:extLst>
        </xdr:cNvPr>
        <xdr:cNvSpPr txBox="1"/>
      </xdr:nvSpPr>
      <xdr:spPr>
        <a:xfrm>
          <a:off x="6737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135335</xdr:rowOff>
    </xdr:from>
    <xdr:ext cx="469744" cy="259045"/>
    <xdr:sp macro="" textlink="">
      <xdr:nvSpPr>
        <xdr:cNvPr id="157" name="n_1mainValue【体育館・プール】&#10;一人当たり面積">
          <a:extLst>
            <a:ext uri="{FF2B5EF4-FFF2-40B4-BE49-F238E27FC236}">
              <a16:creationId xmlns:a16="http://schemas.microsoft.com/office/drawing/2014/main" id="{4776E535-5E1B-4E32-AC97-7A7702BCC2AC}"/>
            </a:ext>
          </a:extLst>
        </xdr:cNvPr>
        <xdr:cNvSpPr txBox="1"/>
      </xdr:nvSpPr>
      <xdr:spPr>
        <a:xfrm>
          <a:off x="9391727" y="1007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153052</xdr:rowOff>
    </xdr:from>
    <xdr:ext cx="469744" cy="259045"/>
    <xdr:sp macro="" textlink="">
      <xdr:nvSpPr>
        <xdr:cNvPr id="158" name="n_2mainValue【体育館・プール】&#10;一人当たり面積">
          <a:extLst>
            <a:ext uri="{FF2B5EF4-FFF2-40B4-BE49-F238E27FC236}">
              <a16:creationId xmlns:a16="http://schemas.microsoft.com/office/drawing/2014/main" id="{FC8E8043-1234-45E8-9BE7-DABFE175523B}"/>
            </a:ext>
          </a:extLst>
        </xdr:cNvPr>
        <xdr:cNvSpPr txBox="1"/>
      </xdr:nvSpPr>
      <xdr:spPr>
        <a:xfrm>
          <a:off x="851542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167340</xdr:rowOff>
    </xdr:from>
    <xdr:ext cx="469744" cy="259045"/>
    <xdr:sp macro="" textlink="">
      <xdr:nvSpPr>
        <xdr:cNvPr id="159" name="n_3mainValue【体育館・プール】&#10;一人当たり面積">
          <a:extLst>
            <a:ext uri="{FF2B5EF4-FFF2-40B4-BE49-F238E27FC236}">
              <a16:creationId xmlns:a16="http://schemas.microsoft.com/office/drawing/2014/main" id="{A06A090C-057F-4082-85BA-2D8431E292C1}"/>
            </a:ext>
          </a:extLst>
        </xdr:cNvPr>
        <xdr:cNvSpPr txBox="1"/>
      </xdr:nvSpPr>
      <xdr:spPr>
        <a:xfrm>
          <a:off x="76264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9606</xdr:rowOff>
    </xdr:from>
    <xdr:ext cx="469744" cy="259045"/>
    <xdr:sp macro="" textlink="">
      <xdr:nvSpPr>
        <xdr:cNvPr id="160" name="n_4mainValue【体育館・プール】&#10;一人当たり面積">
          <a:extLst>
            <a:ext uri="{FF2B5EF4-FFF2-40B4-BE49-F238E27FC236}">
              <a16:creationId xmlns:a16="http://schemas.microsoft.com/office/drawing/2014/main" id="{A8F2ED1E-38A5-4B91-AAC9-764E28F60CF6}"/>
            </a:ext>
          </a:extLst>
        </xdr:cNvPr>
        <xdr:cNvSpPr txBox="1"/>
      </xdr:nvSpPr>
      <xdr:spPr>
        <a:xfrm>
          <a:off x="6737427"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9A752021-92AE-4316-BBDB-C91D34A3C7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20220EB4-FEAF-442E-9BA5-F2F3411BC5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40A93A99-9920-44BF-99F3-52A91C29A3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3328ED5-6ACE-4DC5-96E7-E24B9C5A44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C53E1F17-1D11-43CB-8576-3CA5A1884E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9DCBF79D-2312-4996-B6C6-8BD4BAFCF9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1B7C134-6BAE-411B-981E-A14F1F473E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F9E96C34-EEAC-4B29-B4FD-80ED0BF68E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D68D61DE-99D9-4EC8-B89F-0CCC566FBD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46DF899-67C8-458B-AC3E-011E1AC0AC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BEBEE0E7-6DAB-4F3D-9380-55AC5353D6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C07FC3D6-6171-44A5-9842-F480D6BE2C5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1F30F080-07F8-4079-B6B1-6C49F0980D4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9F89DA42-F4C4-4E39-A51E-1D36042676D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D9D0D114-58DB-416A-ABC7-19AD2696F0A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AB0910A1-BAF1-49D8-A168-AB9B3C18320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31E76AE4-D4A0-4E66-95D3-9D8FA1BC2FE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379ED9C4-3D67-4BB5-A414-EF0D5C4FF6A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4E6132D6-3B77-4F1F-8891-8E7540AECCF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0AA4FF3E-9E1C-4186-A200-2E34A364A9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EC68263F-7CDD-4676-9ACC-A82C82F1A2B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6C34E820-6C30-42C4-85A0-C583D3C8B5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43AB4D94-CE45-4CC9-A950-3326E60A9733}"/>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EDE7DF76-FE07-49EF-8CA5-E8DAAA2F996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A2FEEF48-4457-460B-857F-19947EDEAF3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CC4FB476-9C9D-48BB-AA68-BACFFD3C0D82}"/>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C5DB333E-9353-49C1-A562-C9AB1A9356C2}"/>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E4BFC57D-024C-4D86-B3C7-393EE1C68C03}"/>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F5C27375-D399-44DC-A77B-90680D90C15C}"/>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1C4D6333-EE77-48B6-8F4A-210537F765CD}"/>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EC3AD944-75F3-4687-9971-A99EA0111878}"/>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A4B16A8D-90C7-455E-A668-8CA8AB59D746}"/>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193" name="フローチャート: 判断 192">
          <a:extLst>
            <a:ext uri="{FF2B5EF4-FFF2-40B4-BE49-F238E27FC236}">
              <a16:creationId xmlns:a16="http://schemas.microsoft.com/office/drawing/2014/main" id="{A11C85FF-1FFB-49C8-BDFF-AC42040948D4}"/>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8019E3F1-559E-4D32-8825-7923E22FC0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74506237-0B60-444B-B53A-4329E8DCB9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F45C6CE-45E2-44A4-894B-806566BCB2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1B79BA7-22E3-413D-821D-D479C9F8AF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9BA76F6-FF9B-4DA6-A926-A30AB921C2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35306</xdr:rowOff>
    </xdr:from>
    <xdr:to>
      <xdr:col>24</xdr:col>
      <xdr:colOff>114300</xdr:colOff>
      <xdr:row>83</xdr:row>
      <xdr:rowOff>136906</xdr:rowOff>
    </xdr:to>
    <xdr:sp macro="" textlink="">
      <xdr:nvSpPr>
        <xdr:cNvPr id="199" name="楕円 198">
          <a:extLst>
            <a:ext uri="{FF2B5EF4-FFF2-40B4-BE49-F238E27FC236}">
              <a16:creationId xmlns:a16="http://schemas.microsoft.com/office/drawing/2014/main" id="{606EC302-3B6A-487F-A3D1-B393011A1B2C}"/>
            </a:ext>
          </a:extLst>
        </xdr:cNvPr>
        <xdr:cNvSpPr/>
      </xdr:nvSpPr>
      <xdr:spPr>
        <a:xfrm>
          <a:off x="4584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13733</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F66CEB5F-326F-4ABA-8FED-714333164ADF}"/>
            </a:ext>
          </a:extLst>
        </xdr:cNvPr>
        <xdr:cNvSpPr txBox="1"/>
      </xdr:nvSpPr>
      <xdr:spPr>
        <a:xfrm>
          <a:off x="4673600"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165608</xdr:rowOff>
    </xdr:from>
    <xdr:to>
      <xdr:col>20</xdr:col>
      <xdr:colOff>38100</xdr:colOff>
      <xdr:row>83</xdr:row>
      <xdr:rowOff>95758</xdr:rowOff>
    </xdr:to>
    <xdr:sp macro="" textlink="">
      <xdr:nvSpPr>
        <xdr:cNvPr id="201" name="楕円 200">
          <a:extLst>
            <a:ext uri="{FF2B5EF4-FFF2-40B4-BE49-F238E27FC236}">
              <a16:creationId xmlns:a16="http://schemas.microsoft.com/office/drawing/2014/main" id="{C9CF436E-3F99-4442-B7C0-6D88CEB7E64A}"/>
            </a:ext>
          </a:extLst>
        </xdr:cNvPr>
        <xdr:cNvSpPr/>
      </xdr:nvSpPr>
      <xdr:spPr>
        <a:xfrm>
          <a:off x="3746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44958</xdr:rowOff>
    </xdr:from>
    <xdr:to>
      <xdr:col>24</xdr:col>
      <xdr:colOff>63500</xdr:colOff>
      <xdr:row>83</xdr:row>
      <xdr:rowOff>86106</xdr:rowOff>
    </xdr:to>
    <xdr:cxnSp macro="">
      <xdr:nvCxnSpPr>
        <xdr:cNvPr id="202" name="直線コネクタ 201">
          <a:extLst>
            <a:ext uri="{FF2B5EF4-FFF2-40B4-BE49-F238E27FC236}">
              <a16:creationId xmlns:a16="http://schemas.microsoft.com/office/drawing/2014/main" id="{D7F3A2E6-957F-4816-851F-508A9A227C6C}"/>
            </a:ext>
          </a:extLst>
        </xdr:cNvPr>
        <xdr:cNvCxnSpPr/>
      </xdr:nvCxnSpPr>
      <xdr:spPr>
        <a:xfrm>
          <a:off x="3797300" y="142753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03" name="楕円 202">
          <a:extLst>
            <a:ext uri="{FF2B5EF4-FFF2-40B4-BE49-F238E27FC236}">
              <a16:creationId xmlns:a16="http://schemas.microsoft.com/office/drawing/2014/main" id="{D688B9F7-0C1A-4F0E-8C0C-ED56E186163F}"/>
            </a:ext>
          </a:extLst>
        </xdr:cNvPr>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44958</xdr:rowOff>
    </xdr:to>
    <xdr:cxnSp macro="">
      <xdr:nvCxnSpPr>
        <xdr:cNvPr id="204" name="直線コネクタ 203">
          <a:extLst>
            <a:ext uri="{FF2B5EF4-FFF2-40B4-BE49-F238E27FC236}">
              <a16:creationId xmlns:a16="http://schemas.microsoft.com/office/drawing/2014/main" id="{B2B3937E-DE38-4928-AA96-62B979F906B7}"/>
            </a:ext>
          </a:extLst>
        </xdr:cNvPr>
        <xdr:cNvCxnSpPr/>
      </xdr:nvCxnSpPr>
      <xdr:spPr>
        <a:xfrm>
          <a:off x="2908300" y="1422273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60452</xdr:rowOff>
    </xdr:from>
    <xdr:to>
      <xdr:col>10</xdr:col>
      <xdr:colOff>165100</xdr:colOff>
      <xdr:row>82</xdr:row>
      <xdr:rowOff>162052</xdr:rowOff>
    </xdr:to>
    <xdr:sp macro="" textlink="">
      <xdr:nvSpPr>
        <xdr:cNvPr id="205" name="楕円 204">
          <a:extLst>
            <a:ext uri="{FF2B5EF4-FFF2-40B4-BE49-F238E27FC236}">
              <a16:creationId xmlns:a16="http://schemas.microsoft.com/office/drawing/2014/main" id="{A3D4CAA0-E2EC-4895-996E-72018F901892}"/>
            </a:ext>
          </a:extLst>
        </xdr:cNvPr>
        <xdr:cNvSpPr/>
      </xdr:nvSpPr>
      <xdr:spPr>
        <a:xfrm>
          <a:off x="1968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111252</xdr:rowOff>
    </xdr:from>
    <xdr:to>
      <xdr:col>15</xdr:col>
      <xdr:colOff>50800</xdr:colOff>
      <xdr:row>82</xdr:row>
      <xdr:rowOff>163830</xdr:rowOff>
    </xdr:to>
    <xdr:cxnSp macro="">
      <xdr:nvCxnSpPr>
        <xdr:cNvPr id="206" name="直線コネクタ 205">
          <a:extLst>
            <a:ext uri="{FF2B5EF4-FFF2-40B4-BE49-F238E27FC236}">
              <a16:creationId xmlns:a16="http://schemas.microsoft.com/office/drawing/2014/main" id="{1AA94C57-B5F6-43B2-B01B-FA7BF35212EC}"/>
            </a:ext>
          </a:extLst>
        </xdr:cNvPr>
        <xdr:cNvCxnSpPr/>
      </xdr:nvCxnSpPr>
      <xdr:spPr>
        <a:xfrm>
          <a:off x="2019300" y="141701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7874</xdr:rowOff>
    </xdr:from>
    <xdr:to>
      <xdr:col>6</xdr:col>
      <xdr:colOff>38100</xdr:colOff>
      <xdr:row>82</xdr:row>
      <xdr:rowOff>109474</xdr:rowOff>
    </xdr:to>
    <xdr:sp macro="" textlink="">
      <xdr:nvSpPr>
        <xdr:cNvPr id="207" name="楕円 206">
          <a:extLst>
            <a:ext uri="{FF2B5EF4-FFF2-40B4-BE49-F238E27FC236}">
              <a16:creationId xmlns:a16="http://schemas.microsoft.com/office/drawing/2014/main" id="{DDCC5568-0A54-4579-9FC9-849F2D19640A}"/>
            </a:ext>
          </a:extLst>
        </xdr:cNvPr>
        <xdr:cNvSpPr/>
      </xdr:nvSpPr>
      <xdr:spPr>
        <a:xfrm>
          <a:off x="1079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58674</xdr:rowOff>
    </xdr:from>
    <xdr:to>
      <xdr:col>10</xdr:col>
      <xdr:colOff>114300</xdr:colOff>
      <xdr:row>82</xdr:row>
      <xdr:rowOff>111252</xdr:rowOff>
    </xdr:to>
    <xdr:cxnSp macro="">
      <xdr:nvCxnSpPr>
        <xdr:cNvPr id="208" name="直線コネクタ 207">
          <a:extLst>
            <a:ext uri="{FF2B5EF4-FFF2-40B4-BE49-F238E27FC236}">
              <a16:creationId xmlns:a16="http://schemas.microsoft.com/office/drawing/2014/main" id="{190E4B1C-C2F7-4AE5-AC3B-AA688EFDF1B0}"/>
            </a:ext>
          </a:extLst>
        </xdr:cNvPr>
        <xdr:cNvCxnSpPr/>
      </xdr:nvCxnSpPr>
      <xdr:spPr>
        <a:xfrm>
          <a:off x="1130300" y="141175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209" name="n_1aveValue【福祉施設】&#10;有形固定資産減価償却率">
          <a:extLst>
            <a:ext uri="{FF2B5EF4-FFF2-40B4-BE49-F238E27FC236}">
              <a16:creationId xmlns:a16="http://schemas.microsoft.com/office/drawing/2014/main" id="{436F49A2-0765-4193-BF81-901851C21555}"/>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10" name="n_2aveValue【福祉施設】&#10;有形固定資産減価償却率">
          <a:extLst>
            <a:ext uri="{FF2B5EF4-FFF2-40B4-BE49-F238E27FC236}">
              <a16:creationId xmlns:a16="http://schemas.microsoft.com/office/drawing/2014/main" id="{7A2343D9-B863-48E4-A4C7-9AC4CB724547}"/>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211" name="n_3aveValue【福祉施設】&#10;有形固定資産減価償却率">
          <a:extLst>
            <a:ext uri="{FF2B5EF4-FFF2-40B4-BE49-F238E27FC236}">
              <a16:creationId xmlns:a16="http://schemas.microsoft.com/office/drawing/2014/main" id="{9240D8F4-F1E2-4C19-9168-87CB408DBBD7}"/>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212" name="n_4aveValue【福祉施設】&#10;有形固定資産減価償却率">
          <a:extLst>
            <a:ext uri="{FF2B5EF4-FFF2-40B4-BE49-F238E27FC236}">
              <a16:creationId xmlns:a16="http://schemas.microsoft.com/office/drawing/2014/main" id="{95821C59-B4FD-47BD-88A4-CBB29BD91FFF}"/>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86885</xdr:rowOff>
    </xdr:from>
    <xdr:ext cx="405111" cy="259045"/>
    <xdr:sp macro="" textlink="">
      <xdr:nvSpPr>
        <xdr:cNvPr id="213" name="n_1mainValue【福祉施設】&#10;有形固定資産減価償却率">
          <a:extLst>
            <a:ext uri="{FF2B5EF4-FFF2-40B4-BE49-F238E27FC236}">
              <a16:creationId xmlns:a16="http://schemas.microsoft.com/office/drawing/2014/main" id="{67FCAC88-2B53-4871-A2BD-81AF47A70D65}"/>
            </a:ext>
          </a:extLst>
        </xdr:cNvPr>
        <xdr:cNvSpPr txBox="1"/>
      </xdr:nvSpPr>
      <xdr:spPr>
        <a:xfrm>
          <a:off x="35820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214" name="n_2mainValue【福祉施設】&#10;有形固定資産減価償却率">
          <a:extLst>
            <a:ext uri="{FF2B5EF4-FFF2-40B4-BE49-F238E27FC236}">
              <a16:creationId xmlns:a16="http://schemas.microsoft.com/office/drawing/2014/main" id="{22AAF630-DF45-4F2B-B6EB-2AD0F6211B71}"/>
            </a:ext>
          </a:extLst>
        </xdr:cNvPr>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153179</xdr:rowOff>
    </xdr:from>
    <xdr:ext cx="405111" cy="259045"/>
    <xdr:sp macro="" textlink="">
      <xdr:nvSpPr>
        <xdr:cNvPr id="215" name="n_3mainValue【福祉施設】&#10;有形固定資産減価償却率">
          <a:extLst>
            <a:ext uri="{FF2B5EF4-FFF2-40B4-BE49-F238E27FC236}">
              <a16:creationId xmlns:a16="http://schemas.microsoft.com/office/drawing/2014/main" id="{201EAAE4-E6E2-4CE1-A30E-2EC1CC77E192}"/>
            </a:ext>
          </a:extLst>
        </xdr:cNvPr>
        <xdr:cNvSpPr txBox="1"/>
      </xdr:nvSpPr>
      <xdr:spPr>
        <a:xfrm>
          <a:off x="1816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100601</xdr:rowOff>
    </xdr:from>
    <xdr:ext cx="405111" cy="259045"/>
    <xdr:sp macro="" textlink="">
      <xdr:nvSpPr>
        <xdr:cNvPr id="216" name="n_4mainValue【福祉施設】&#10;有形固定資産減価償却率">
          <a:extLst>
            <a:ext uri="{FF2B5EF4-FFF2-40B4-BE49-F238E27FC236}">
              <a16:creationId xmlns:a16="http://schemas.microsoft.com/office/drawing/2014/main" id="{E818FD36-4D51-4C9E-9A9F-8C9D87856036}"/>
            </a:ext>
          </a:extLst>
        </xdr:cNvPr>
        <xdr:cNvSpPr txBox="1"/>
      </xdr:nvSpPr>
      <xdr:spPr>
        <a:xfrm>
          <a:off x="9277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A69B20D7-19C0-4F5C-ACE4-80CE892BDFD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C5AE7200-0E37-4058-AFA6-EEE06B66A2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12664385-6BDC-4845-83E5-DC724E382C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47C3529C-ABBD-483D-8D82-B68A9EED0E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EA6A7712-29FD-410F-B328-A9F4AB7DE2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2C802E9E-3266-470D-9E69-D04B662469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DEE04ABC-D472-402E-820C-02E108EB18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6CBC56B8-ECA9-4A6D-A4A0-DC03AD1301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F554A548-996F-4B96-BC03-4A5CE9679B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BB5C406C-7F3C-4713-85E6-B26CEB9F75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1DB4370D-36EA-4D43-AEC0-0DC99472BC5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677594B2-84F5-4A38-8A14-43C96FBFB6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A3015A57-48E4-495F-88D6-5DEC5032E0D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5C9FF33E-4E5C-47C8-B250-315E667D8E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3A21906C-9704-4EC9-85DF-9352CE5B0F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032DED6B-067C-46DD-9D99-6B51A8D433A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3FB4E442-6854-424E-B714-D0F872C10FA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1B181E26-2939-4525-B90C-9B6A552C46F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3D606789-9F30-44FB-937F-3EF66FBCAF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61DB4B17-6195-4F54-95C4-1FDCB45E747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1E843E12-05C8-48B7-BE81-04DC11F57E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31F1C2CC-E47A-47BC-B7DA-63EF181419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EE6DFB39-6E6A-48BA-8561-0237F80552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CA8EF7C2-1240-4FA1-8244-E00D9317D4B1}"/>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3F45838C-7529-41EA-90B1-534FF50762A9}"/>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535137DF-79E9-4CA1-8B23-F86A0F619710}"/>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9118A2D0-5791-4CBB-8107-899A9A83CE75}"/>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23C8F4E6-17A4-4CC1-9C95-38CFADF15BD2}"/>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245" name="【福祉施設】&#10;一人当たり面積平均値テキスト">
          <a:extLst>
            <a:ext uri="{FF2B5EF4-FFF2-40B4-BE49-F238E27FC236}">
              <a16:creationId xmlns:a16="http://schemas.microsoft.com/office/drawing/2014/main" id="{BC92CC0A-93B3-4816-96A8-48C6D6555CA9}"/>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E2CFB8FA-099C-48B8-B0FE-DA768ED6713C}"/>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AA53D5F1-E86F-4EF1-A582-34C08F1B736F}"/>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056FB1E7-3F34-4351-8A17-8903C442A33B}"/>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B643727A-335B-4897-BF81-023526468203}"/>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250" name="フローチャート: 判断 249">
          <a:extLst>
            <a:ext uri="{FF2B5EF4-FFF2-40B4-BE49-F238E27FC236}">
              <a16:creationId xmlns:a16="http://schemas.microsoft.com/office/drawing/2014/main" id="{2EA54201-4E0F-4C52-BE23-A9CE88D5C60E}"/>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38F4F35F-4DAD-410A-B993-9BAB6D5F15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0CB7B08-08CC-4D4B-83EB-29BA208058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F2E31C2-E28E-414E-8ABF-8AA44A74AC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F66CA96-92E6-4B68-8500-A50C7F9010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EACD5F3-74CE-4299-8E5E-ABC1F127E6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256" name="楕円 255">
          <a:extLst>
            <a:ext uri="{FF2B5EF4-FFF2-40B4-BE49-F238E27FC236}">
              <a16:creationId xmlns:a16="http://schemas.microsoft.com/office/drawing/2014/main" id="{9E34FFB8-96FA-402B-9252-76FF898F4D46}"/>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257" name="【福祉施設】&#10;一人当たり面積該当値テキスト">
          <a:extLst>
            <a:ext uri="{FF2B5EF4-FFF2-40B4-BE49-F238E27FC236}">
              <a16:creationId xmlns:a16="http://schemas.microsoft.com/office/drawing/2014/main" id="{53C736A6-BE5F-48E8-9EC2-4506A5FE58F7}"/>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258" name="楕円 257">
          <a:extLst>
            <a:ext uri="{FF2B5EF4-FFF2-40B4-BE49-F238E27FC236}">
              <a16:creationId xmlns:a16="http://schemas.microsoft.com/office/drawing/2014/main" id="{1739E0ED-36E6-4001-8B7E-ACF76DD9FC29}"/>
            </a:ext>
          </a:extLst>
        </xdr:cNvPr>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137161</xdr:rowOff>
    </xdr:to>
    <xdr:cxnSp macro="">
      <xdr:nvCxnSpPr>
        <xdr:cNvPr id="259" name="直線コネクタ 258">
          <a:extLst>
            <a:ext uri="{FF2B5EF4-FFF2-40B4-BE49-F238E27FC236}">
              <a16:creationId xmlns:a16="http://schemas.microsoft.com/office/drawing/2014/main" id="{2D99377D-B195-4CE8-84F0-BBF50C90F360}"/>
            </a:ext>
          </a:extLst>
        </xdr:cNvPr>
        <xdr:cNvCxnSpPr/>
      </xdr:nvCxnSpPr>
      <xdr:spPr>
        <a:xfrm flipV="1">
          <a:off x="9639300" y="14706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91439</xdr:rowOff>
    </xdr:from>
    <xdr:to>
      <xdr:col>46</xdr:col>
      <xdr:colOff>38100</xdr:colOff>
      <xdr:row>86</xdr:row>
      <xdr:rowOff>21589</xdr:rowOff>
    </xdr:to>
    <xdr:sp macro="" textlink="">
      <xdr:nvSpPr>
        <xdr:cNvPr id="260" name="楕円 259">
          <a:extLst>
            <a:ext uri="{FF2B5EF4-FFF2-40B4-BE49-F238E27FC236}">
              <a16:creationId xmlns:a16="http://schemas.microsoft.com/office/drawing/2014/main" id="{5426E8B7-5503-467F-BF57-F7DE74A3EA80}"/>
            </a:ext>
          </a:extLst>
        </xdr:cNvPr>
        <xdr:cNvSpPr/>
      </xdr:nvSpPr>
      <xdr:spPr>
        <a:xfrm>
          <a:off x="8699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142239</xdr:rowOff>
    </xdr:to>
    <xdr:cxnSp macro="">
      <xdr:nvCxnSpPr>
        <xdr:cNvPr id="261" name="直線コネクタ 260">
          <a:extLst>
            <a:ext uri="{FF2B5EF4-FFF2-40B4-BE49-F238E27FC236}">
              <a16:creationId xmlns:a16="http://schemas.microsoft.com/office/drawing/2014/main" id="{578BF3D0-A0D9-4029-B55D-F0F83247FE34}"/>
            </a:ext>
          </a:extLst>
        </xdr:cNvPr>
        <xdr:cNvCxnSpPr/>
      </xdr:nvCxnSpPr>
      <xdr:spPr>
        <a:xfrm flipV="1">
          <a:off x="8750300" y="147104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262" name="楕円 261">
          <a:extLst>
            <a:ext uri="{FF2B5EF4-FFF2-40B4-BE49-F238E27FC236}">
              <a16:creationId xmlns:a16="http://schemas.microsoft.com/office/drawing/2014/main" id="{D2F253CF-C990-4816-B3ED-C14FD1BD8ED5}"/>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142239</xdr:rowOff>
    </xdr:from>
    <xdr:to>
      <xdr:col>45</xdr:col>
      <xdr:colOff>177800</xdr:colOff>
      <xdr:row>85</xdr:row>
      <xdr:rowOff>146050</xdr:rowOff>
    </xdr:to>
    <xdr:cxnSp macro="">
      <xdr:nvCxnSpPr>
        <xdr:cNvPr id="263" name="直線コネクタ 262">
          <a:extLst>
            <a:ext uri="{FF2B5EF4-FFF2-40B4-BE49-F238E27FC236}">
              <a16:creationId xmlns:a16="http://schemas.microsoft.com/office/drawing/2014/main" id="{9F435608-EDCD-4B0B-9E59-A834627D24FA}"/>
            </a:ext>
          </a:extLst>
        </xdr:cNvPr>
        <xdr:cNvCxnSpPr/>
      </xdr:nvCxnSpPr>
      <xdr:spPr>
        <a:xfrm flipV="1">
          <a:off x="7861300" y="14715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99061</xdr:rowOff>
    </xdr:from>
    <xdr:to>
      <xdr:col>36</xdr:col>
      <xdr:colOff>165100</xdr:colOff>
      <xdr:row>86</xdr:row>
      <xdr:rowOff>29211</xdr:rowOff>
    </xdr:to>
    <xdr:sp macro="" textlink="">
      <xdr:nvSpPr>
        <xdr:cNvPr id="264" name="楕円 263">
          <a:extLst>
            <a:ext uri="{FF2B5EF4-FFF2-40B4-BE49-F238E27FC236}">
              <a16:creationId xmlns:a16="http://schemas.microsoft.com/office/drawing/2014/main" id="{F4AB6A35-51B1-4BF2-BE97-947B59A5B54D}"/>
            </a:ext>
          </a:extLst>
        </xdr:cNvPr>
        <xdr:cNvSpPr/>
      </xdr:nvSpPr>
      <xdr:spPr>
        <a:xfrm>
          <a:off x="6921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146050</xdr:rowOff>
    </xdr:from>
    <xdr:to>
      <xdr:col>41</xdr:col>
      <xdr:colOff>50800</xdr:colOff>
      <xdr:row>85</xdr:row>
      <xdr:rowOff>149861</xdr:rowOff>
    </xdr:to>
    <xdr:cxnSp macro="">
      <xdr:nvCxnSpPr>
        <xdr:cNvPr id="265" name="直線コネクタ 264">
          <a:extLst>
            <a:ext uri="{FF2B5EF4-FFF2-40B4-BE49-F238E27FC236}">
              <a16:creationId xmlns:a16="http://schemas.microsoft.com/office/drawing/2014/main" id="{DBB48BF4-8000-473B-B00B-7F10086CC6EA}"/>
            </a:ext>
          </a:extLst>
        </xdr:cNvPr>
        <xdr:cNvCxnSpPr/>
      </xdr:nvCxnSpPr>
      <xdr:spPr>
        <a:xfrm flipV="1">
          <a:off x="6972300" y="14719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266" name="n_1aveValue【福祉施設】&#10;一人当たり面積">
          <a:extLst>
            <a:ext uri="{FF2B5EF4-FFF2-40B4-BE49-F238E27FC236}">
              <a16:creationId xmlns:a16="http://schemas.microsoft.com/office/drawing/2014/main" id="{F4334547-48FB-4D4A-8323-61ED12739E7D}"/>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267" name="n_2aveValue【福祉施設】&#10;一人当たり面積">
          <a:extLst>
            <a:ext uri="{FF2B5EF4-FFF2-40B4-BE49-F238E27FC236}">
              <a16:creationId xmlns:a16="http://schemas.microsoft.com/office/drawing/2014/main" id="{2C194997-31D4-4622-9F93-16B784D06BB1}"/>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268" name="n_3aveValue【福祉施設】&#10;一人当たり面積">
          <a:extLst>
            <a:ext uri="{FF2B5EF4-FFF2-40B4-BE49-F238E27FC236}">
              <a16:creationId xmlns:a16="http://schemas.microsoft.com/office/drawing/2014/main" id="{233734B0-CDCA-4AF5-B768-1E3E8C96782C}"/>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269" name="n_4aveValue【福祉施設】&#10;一人当たり面積">
          <a:extLst>
            <a:ext uri="{FF2B5EF4-FFF2-40B4-BE49-F238E27FC236}">
              <a16:creationId xmlns:a16="http://schemas.microsoft.com/office/drawing/2014/main" id="{F7B69404-4824-4B3F-B777-C8D236EAE49F}"/>
            </a:ext>
          </a:extLst>
        </xdr:cNvPr>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270" name="n_1mainValue【福祉施設】&#10;一人当たり面積">
          <a:extLst>
            <a:ext uri="{FF2B5EF4-FFF2-40B4-BE49-F238E27FC236}">
              <a16:creationId xmlns:a16="http://schemas.microsoft.com/office/drawing/2014/main" id="{0D68EAA9-2866-43D3-B15F-F78FE417DCF8}"/>
            </a:ext>
          </a:extLst>
        </xdr:cNvPr>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12716</xdr:rowOff>
    </xdr:from>
    <xdr:ext cx="469744" cy="259045"/>
    <xdr:sp macro="" textlink="">
      <xdr:nvSpPr>
        <xdr:cNvPr id="271" name="n_2mainValue【福祉施設】&#10;一人当たり面積">
          <a:extLst>
            <a:ext uri="{FF2B5EF4-FFF2-40B4-BE49-F238E27FC236}">
              <a16:creationId xmlns:a16="http://schemas.microsoft.com/office/drawing/2014/main" id="{91F98A6D-B6C0-4512-B4F5-F66D91AD17CF}"/>
            </a:ext>
          </a:extLst>
        </xdr:cNvPr>
        <xdr:cNvSpPr txBox="1"/>
      </xdr:nvSpPr>
      <xdr:spPr>
        <a:xfrm>
          <a:off x="8515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272" name="n_3mainValue【福祉施設】&#10;一人当たり面積">
          <a:extLst>
            <a:ext uri="{FF2B5EF4-FFF2-40B4-BE49-F238E27FC236}">
              <a16:creationId xmlns:a16="http://schemas.microsoft.com/office/drawing/2014/main" id="{94E61900-A6E7-4786-A54A-33770BD986D3}"/>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20338</xdr:rowOff>
    </xdr:from>
    <xdr:ext cx="469744" cy="259045"/>
    <xdr:sp macro="" textlink="">
      <xdr:nvSpPr>
        <xdr:cNvPr id="273" name="n_4mainValue【福祉施設】&#10;一人当たり面積">
          <a:extLst>
            <a:ext uri="{FF2B5EF4-FFF2-40B4-BE49-F238E27FC236}">
              <a16:creationId xmlns:a16="http://schemas.microsoft.com/office/drawing/2014/main" id="{F6831AAF-EAEC-4E6E-B2B9-5835BD41CEDB}"/>
            </a:ext>
          </a:extLst>
        </xdr:cNvPr>
        <xdr:cNvSpPr txBox="1"/>
      </xdr:nvSpPr>
      <xdr:spPr>
        <a:xfrm>
          <a:off x="6737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7D49D71C-93D0-4C08-ABF5-56D92D536E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D29E5F83-A425-4DD0-8D46-B424E04328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497D8D27-EBA1-47FD-B04F-989E090B00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10B3582E-E75A-43FB-8E35-1B11C6F86F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860CDC06-E204-4886-80DD-0D290B3BF4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49FBF871-696C-43E8-80EE-9B937943DB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9421150D-6D62-4CFB-AA40-A7ACAC1881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87A2A26F-61F7-4A02-8C91-436BAA7DF1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DFCE6238-BF6D-4588-B7A6-59DCF7E29C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E7AD7A77-0AD0-4E62-976D-4AFD643DF5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1FEA1E47-9ADC-463E-B3EC-707FBCC85A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6492E3CB-E4A7-468D-951A-6596788B1F9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3FE2DF0F-911E-4904-B649-5CC6A8BB3763}"/>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EB63C917-664A-46D3-A913-A604E70CE18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0307F53C-CACA-47E8-922E-9D0024E15652}"/>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00ACFE42-EF6A-4684-BEAC-62D67100C87D}"/>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4198F8AE-8752-4A69-BC06-64ECBE4E0B8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F98F31A8-5A71-4AB0-8D6E-02FABF44D69B}"/>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6B3BE58E-16F5-4486-950D-65070F3BF4B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AAD01131-34A9-4364-883C-60BDE8B8101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00EFD867-6E14-495B-A756-13AFEB5B656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985195A1-11E1-4AF1-9DB6-26863AD27B9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296" name="直線コネクタ 295">
          <a:extLst>
            <a:ext uri="{FF2B5EF4-FFF2-40B4-BE49-F238E27FC236}">
              <a16:creationId xmlns:a16="http://schemas.microsoft.com/office/drawing/2014/main" id="{65BAD3B4-B667-424A-BFD2-74E8E25C4B6A}"/>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297" name="【市民会館】&#10;有形固定資産減価償却率最小値テキスト">
          <a:extLst>
            <a:ext uri="{FF2B5EF4-FFF2-40B4-BE49-F238E27FC236}">
              <a16:creationId xmlns:a16="http://schemas.microsoft.com/office/drawing/2014/main" id="{7B02FC7D-D223-4C2B-BDD2-06CB0B47237F}"/>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298" name="直線コネクタ 297">
          <a:extLst>
            <a:ext uri="{FF2B5EF4-FFF2-40B4-BE49-F238E27FC236}">
              <a16:creationId xmlns:a16="http://schemas.microsoft.com/office/drawing/2014/main" id="{212C6B06-CC39-4A1D-AA04-FECDA44B915D}"/>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E4C099F1-9A3D-4D5D-A9C1-8AE45120BABD}"/>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00" name="直線コネクタ 299">
          <a:extLst>
            <a:ext uri="{FF2B5EF4-FFF2-40B4-BE49-F238E27FC236}">
              <a16:creationId xmlns:a16="http://schemas.microsoft.com/office/drawing/2014/main" id="{1A893296-03DA-4A31-AEA3-8850A5FCDAB1}"/>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CD92CFFB-B114-4E2C-B92D-65F4A80932C0}"/>
            </a:ext>
          </a:extLst>
        </xdr:cNvPr>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02" name="フローチャート: 判断 301">
          <a:extLst>
            <a:ext uri="{FF2B5EF4-FFF2-40B4-BE49-F238E27FC236}">
              <a16:creationId xmlns:a16="http://schemas.microsoft.com/office/drawing/2014/main" id="{9F0115E1-FDF1-48FF-806B-3D003EC19F26}"/>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303" name="フローチャート: 判断 302">
          <a:extLst>
            <a:ext uri="{FF2B5EF4-FFF2-40B4-BE49-F238E27FC236}">
              <a16:creationId xmlns:a16="http://schemas.microsoft.com/office/drawing/2014/main" id="{84D26588-A632-4DDB-87A6-C0C6D5D8937F}"/>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304" name="フローチャート: 判断 303">
          <a:extLst>
            <a:ext uri="{FF2B5EF4-FFF2-40B4-BE49-F238E27FC236}">
              <a16:creationId xmlns:a16="http://schemas.microsoft.com/office/drawing/2014/main" id="{3C9B1D9D-ECC9-4F1A-B736-AE542A686E35}"/>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305" name="フローチャート: 判断 304">
          <a:extLst>
            <a:ext uri="{FF2B5EF4-FFF2-40B4-BE49-F238E27FC236}">
              <a16:creationId xmlns:a16="http://schemas.microsoft.com/office/drawing/2014/main" id="{E6BDC62D-2663-42AE-9DEE-0689ABA4EEA4}"/>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306" name="フローチャート: 判断 305">
          <a:extLst>
            <a:ext uri="{FF2B5EF4-FFF2-40B4-BE49-F238E27FC236}">
              <a16:creationId xmlns:a16="http://schemas.microsoft.com/office/drawing/2014/main" id="{76B35773-8D3D-4BDD-B084-C66ADE5A9D4F}"/>
            </a:ext>
          </a:extLst>
        </xdr:cNvPr>
        <xdr:cNvSpPr/>
      </xdr:nvSpPr>
      <xdr:spPr>
        <a:xfrm>
          <a:off x="1079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A310AEBD-E45C-43DA-A2BD-AC1EC15AF9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5D37499A-6F99-4762-B732-1013774263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C3D38358-095D-4887-B1C5-6284BEDC77C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7C3A8531-FC77-402D-ACC1-23079C36F4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6031A3F-4248-413F-AD14-2515169BD9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87122</xdr:rowOff>
    </xdr:from>
    <xdr:to>
      <xdr:col>24</xdr:col>
      <xdr:colOff>114300</xdr:colOff>
      <xdr:row>104</xdr:row>
      <xdr:rowOff>17272</xdr:rowOff>
    </xdr:to>
    <xdr:sp macro="" textlink="">
      <xdr:nvSpPr>
        <xdr:cNvPr id="312" name="楕円 311">
          <a:extLst>
            <a:ext uri="{FF2B5EF4-FFF2-40B4-BE49-F238E27FC236}">
              <a16:creationId xmlns:a16="http://schemas.microsoft.com/office/drawing/2014/main" id="{D493D9E3-3A3D-4893-8167-BB59F909AF4C}"/>
            </a:ext>
          </a:extLst>
        </xdr:cNvPr>
        <xdr:cNvSpPr/>
      </xdr:nvSpPr>
      <xdr:spPr>
        <a:xfrm>
          <a:off x="4584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109999</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09A7653B-2324-4471-BF2E-350894B1D1E2}"/>
            </a:ext>
          </a:extLst>
        </xdr:cNvPr>
        <xdr:cNvSpPr txBox="1"/>
      </xdr:nvSpPr>
      <xdr:spPr>
        <a:xfrm>
          <a:off x="4673600" y="1759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144272</xdr:rowOff>
    </xdr:from>
    <xdr:to>
      <xdr:col>20</xdr:col>
      <xdr:colOff>38100</xdr:colOff>
      <xdr:row>103</xdr:row>
      <xdr:rowOff>74422</xdr:rowOff>
    </xdr:to>
    <xdr:sp macro="" textlink="">
      <xdr:nvSpPr>
        <xdr:cNvPr id="314" name="楕円 313">
          <a:extLst>
            <a:ext uri="{FF2B5EF4-FFF2-40B4-BE49-F238E27FC236}">
              <a16:creationId xmlns:a16="http://schemas.microsoft.com/office/drawing/2014/main" id="{1D93F542-D246-4F24-B592-1C1EFA915561}"/>
            </a:ext>
          </a:extLst>
        </xdr:cNvPr>
        <xdr:cNvSpPr/>
      </xdr:nvSpPr>
      <xdr:spPr>
        <a:xfrm>
          <a:off x="3746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23622</xdr:rowOff>
    </xdr:from>
    <xdr:to>
      <xdr:col>24</xdr:col>
      <xdr:colOff>63500</xdr:colOff>
      <xdr:row>103</xdr:row>
      <xdr:rowOff>137922</xdr:rowOff>
    </xdr:to>
    <xdr:cxnSp macro="">
      <xdr:nvCxnSpPr>
        <xdr:cNvPr id="315" name="直線コネクタ 314">
          <a:extLst>
            <a:ext uri="{FF2B5EF4-FFF2-40B4-BE49-F238E27FC236}">
              <a16:creationId xmlns:a16="http://schemas.microsoft.com/office/drawing/2014/main" id="{DDBF6B03-CD0B-4135-A3D3-B50A8B26BC4F}"/>
            </a:ext>
          </a:extLst>
        </xdr:cNvPr>
        <xdr:cNvCxnSpPr/>
      </xdr:nvCxnSpPr>
      <xdr:spPr>
        <a:xfrm>
          <a:off x="3797300" y="176829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29972</xdr:rowOff>
    </xdr:from>
    <xdr:to>
      <xdr:col>15</xdr:col>
      <xdr:colOff>101600</xdr:colOff>
      <xdr:row>102</xdr:row>
      <xdr:rowOff>131572</xdr:rowOff>
    </xdr:to>
    <xdr:sp macro="" textlink="">
      <xdr:nvSpPr>
        <xdr:cNvPr id="316" name="楕円 315">
          <a:extLst>
            <a:ext uri="{FF2B5EF4-FFF2-40B4-BE49-F238E27FC236}">
              <a16:creationId xmlns:a16="http://schemas.microsoft.com/office/drawing/2014/main" id="{C60AE1C4-A3D1-4E7A-B457-110A5EDBA60C}"/>
            </a:ext>
          </a:extLst>
        </xdr:cNvPr>
        <xdr:cNvSpPr/>
      </xdr:nvSpPr>
      <xdr:spPr>
        <a:xfrm>
          <a:off x="2857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80772</xdr:rowOff>
    </xdr:from>
    <xdr:to>
      <xdr:col>19</xdr:col>
      <xdr:colOff>177800</xdr:colOff>
      <xdr:row>103</xdr:row>
      <xdr:rowOff>23622</xdr:rowOff>
    </xdr:to>
    <xdr:cxnSp macro="">
      <xdr:nvCxnSpPr>
        <xdr:cNvPr id="317" name="直線コネクタ 316">
          <a:extLst>
            <a:ext uri="{FF2B5EF4-FFF2-40B4-BE49-F238E27FC236}">
              <a16:creationId xmlns:a16="http://schemas.microsoft.com/office/drawing/2014/main" id="{685BB1FD-B549-453C-92E3-AEC815CC7D42}"/>
            </a:ext>
          </a:extLst>
        </xdr:cNvPr>
        <xdr:cNvCxnSpPr/>
      </xdr:nvCxnSpPr>
      <xdr:spPr>
        <a:xfrm>
          <a:off x="2908300" y="175686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93980</xdr:rowOff>
    </xdr:from>
    <xdr:to>
      <xdr:col>10</xdr:col>
      <xdr:colOff>165100</xdr:colOff>
      <xdr:row>102</xdr:row>
      <xdr:rowOff>24130</xdr:rowOff>
    </xdr:to>
    <xdr:sp macro="" textlink="">
      <xdr:nvSpPr>
        <xdr:cNvPr id="318" name="楕円 317">
          <a:extLst>
            <a:ext uri="{FF2B5EF4-FFF2-40B4-BE49-F238E27FC236}">
              <a16:creationId xmlns:a16="http://schemas.microsoft.com/office/drawing/2014/main" id="{B19879B8-4C4D-4C8E-9082-D095A015E38D}"/>
            </a:ext>
          </a:extLst>
        </xdr:cNvPr>
        <xdr:cNvSpPr/>
      </xdr:nvSpPr>
      <xdr:spPr>
        <a:xfrm>
          <a:off x="1968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80772</xdr:rowOff>
    </xdr:to>
    <xdr:cxnSp macro="">
      <xdr:nvCxnSpPr>
        <xdr:cNvPr id="319" name="直線コネクタ 318">
          <a:extLst>
            <a:ext uri="{FF2B5EF4-FFF2-40B4-BE49-F238E27FC236}">
              <a16:creationId xmlns:a16="http://schemas.microsoft.com/office/drawing/2014/main" id="{862D10E6-6155-47DC-AB65-FFC0E20C40C2}"/>
            </a:ext>
          </a:extLst>
        </xdr:cNvPr>
        <xdr:cNvCxnSpPr/>
      </xdr:nvCxnSpPr>
      <xdr:spPr>
        <a:xfrm>
          <a:off x="2019300" y="1746123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146558</xdr:rowOff>
    </xdr:from>
    <xdr:to>
      <xdr:col>6</xdr:col>
      <xdr:colOff>38100</xdr:colOff>
      <xdr:row>101</xdr:row>
      <xdr:rowOff>76708</xdr:rowOff>
    </xdr:to>
    <xdr:sp macro="" textlink="">
      <xdr:nvSpPr>
        <xdr:cNvPr id="320" name="楕円 319">
          <a:extLst>
            <a:ext uri="{FF2B5EF4-FFF2-40B4-BE49-F238E27FC236}">
              <a16:creationId xmlns:a16="http://schemas.microsoft.com/office/drawing/2014/main" id="{F87C116E-14DB-4A5B-8493-F8CBC6F0BF43}"/>
            </a:ext>
          </a:extLst>
        </xdr:cNvPr>
        <xdr:cNvSpPr/>
      </xdr:nvSpPr>
      <xdr:spPr>
        <a:xfrm>
          <a:off x="10795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25908</xdr:rowOff>
    </xdr:from>
    <xdr:to>
      <xdr:col>10</xdr:col>
      <xdr:colOff>114300</xdr:colOff>
      <xdr:row>101</xdr:row>
      <xdr:rowOff>144780</xdr:rowOff>
    </xdr:to>
    <xdr:cxnSp macro="">
      <xdr:nvCxnSpPr>
        <xdr:cNvPr id="321" name="直線コネクタ 320">
          <a:extLst>
            <a:ext uri="{FF2B5EF4-FFF2-40B4-BE49-F238E27FC236}">
              <a16:creationId xmlns:a16="http://schemas.microsoft.com/office/drawing/2014/main" id="{67FBB033-FBC0-4539-9CB6-AA57BF882902}"/>
            </a:ext>
          </a:extLst>
        </xdr:cNvPr>
        <xdr:cNvCxnSpPr/>
      </xdr:nvCxnSpPr>
      <xdr:spPr>
        <a:xfrm>
          <a:off x="1130300" y="1734235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322" name="n_1aveValue【市民会館】&#10;有形固定資産減価償却率">
          <a:extLst>
            <a:ext uri="{FF2B5EF4-FFF2-40B4-BE49-F238E27FC236}">
              <a16:creationId xmlns:a16="http://schemas.microsoft.com/office/drawing/2014/main" id="{73297E0C-D2A8-430B-9658-C310CF80E440}"/>
            </a:ext>
          </a:extLst>
        </xdr:cNvPr>
        <xdr:cNvSpPr txBox="1"/>
      </xdr:nvSpPr>
      <xdr:spPr>
        <a:xfrm>
          <a:off x="3582044" y="178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323" name="n_2aveValue【市民会館】&#10;有形固定資産減価償却率">
          <a:extLst>
            <a:ext uri="{FF2B5EF4-FFF2-40B4-BE49-F238E27FC236}">
              <a16:creationId xmlns:a16="http://schemas.microsoft.com/office/drawing/2014/main" id="{49ACA551-FC0C-43C8-9ABB-1C1DB7754AB9}"/>
            </a:ext>
          </a:extLst>
        </xdr:cNvPr>
        <xdr:cNvSpPr txBox="1"/>
      </xdr:nvSpPr>
      <xdr:spPr>
        <a:xfrm>
          <a:off x="2705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324" name="n_3aveValue【市民会館】&#10;有形固定資産減価償却率">
          <a:extLst>
            <a:ext uri="{FF2B5EF4-FFF2-40B4-BE49-F238E27FC236}">
              <a16:creationId xmlns:a16="http://schemas.microsoft.com/office/drawing/2014/main" id="{AC725386-8023-4300-9000-8FA758F4A5AA}"/>
            </a:ext>
          </a:extLst>
        </xdr:cNvPr>
        <xdr:cNvSpPr txBox="1"/>
      </xdr:nvSpPr>
      <xdr:spPr>
        <a:xfrm>
          <a:off x="1816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65549</xdr:rowOff>
    </xdr:from>
    <xdr:ext cx="405111" cy="259045"/>
    <xdr:sp macro="" textlink="">
      <xdr:nvSpPr>
        <xdr:cNvPr id="325" name="n_4aveValue【市民会館】&#10;有形固定資産減価償却率">
          <a:extLst>
            <a:ext uri="{FF2B5EF4-FFF2-40B4-BE49-F238E27FC236}">
              <a16:creationId xmlns:a16="http://schemas.microsoft.com/office/drawing/2014/main" id="{3757B37B-4922-43FF-B707-FCB893C27625}"/>
            </a:ext>
          </a:extLst>
        </xdr:cNvPr>
        <xdr:cNvSpPr txBox="1"/>
      </xdr:nvSpPr>
      <xdr:spPr>
        <a:xfrm>
          <a:off x="9277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90949</xdr:rowOff>
    </xdr:from>
    <xdr:ext cx="405111" cy="259045"/>
    <xdr:sp macro="" textlink="">
      <xdr:nvSpPr>
        <xdr:cNvPr id="326" name="n_1mainValue【市民会館】&#10;有形固定資産減価償却率">
          <a:extLst>
            <a:ext uri="{FF2B5EF4-FFF2-40B4-BE49-F238E27FC236}">
              <a16:creationId xmlns:a16="http://schemas.microsoft.com/office/drawing/2014/main" id="{7C6C8E46-2DD9-495B-9B4E-50078B2664D5}"/>
            </a:ext>
          </a:extLst>
        </xdr:cNvPr>
        <xdr:cNvSpPr txBox="1"/>
      </xdr:nvSpPr>
      <xdr:spPr>
        <a:xfrm>
          <a:off x="3582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148099</xdr:rowOff>
    </xdr:from>
    <xdr:ext cx="405111" cy="259045"/>
    <xdr:sp macro="" textlink="">
      <xdr:nvSpPr>
        <xdr:cNvPr id="327" name="n_2mainValue【市民会館】&#10;有形固定資産減価償却率">
          <a:extLst>
            <a:ext uri="{FF2B5EF4-FFF2-40B4-BE49-F238E27FC236}">
              <a16:creationId xmlns:a16="http://schemas.microsoft.com/office/drawing/2014/main" id="{04F878B5-5F2B-4BE8-9A85-34C98D1096C1}"/>
            </a:ext>
          </a:extLst>
        </xdr:cNvPr>
        <xdr:cNvSpPr txBox="1"/>
      </xdr:nvSpPr>
      <xdr:spPr>
        <a:xfrm>
          <a:off x="270574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40657</xdr:rowOff>
    </xdr:from>
    <xdr:ext cx="405111" cy="259045"/>
    <xdr:sp macro="" textlink="">
      <xdr:nvSpPr>
        <xdr:cNvPr id="328" name="n_3mainValue【市民会館】&#10;有形固定資産減価償却率">
          <a:extLst>
            <a:ext uri="{FF2B5EF4-FFF2-40B4-BE49-F238E27FC236}">
              <a16:creationId xmlns:a16="http://schemas.microsoft.com/office/drawing/2014/main" id="{2069F268-608D-4E0E-957D-39EC0606A1D1}"/>
            </a:ext>
          </a:extLst>
        </xdr:cNvPr>
        <xdr:cNvSpPr txBox="1"/>
      </xdr:nvSpPr>
      <xdr:spPr>
        <a:xfrm>
          <a:off x="1816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93235</xdr:rowOff>
    </xdr:from>
    <xdr:ext cx="405111" cy="259045"/>
    <xdr:sp macro="" textlink="">
      <xdr:nvSpPr>
        <xdr:cNvPr id="329" name="n_4mainValue【市民会館】&#10;有形固定資産減価償却率">
          <a:extLst>
            <a:ext uri="{FF2B5EF4-FFF2-40B4-BE49-F238E27FC236}">
              <a16:creationId xmlns:a16="http://schemas.microsoft.com/office/drawing/2014/main" id="{E4A542DC-B8BD-47DE-9B9C-2700D4FBFC02}"/>
            </a:ext>
          </a:extLst>
        </xdr:cNvPr>
        <xdr:cNvSpPr txBox="1"/>
      </xdr:nvSpPr>
      <xdr:spPr>
        <a:xfrm>
          <a:off x="927744" y="1706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C61BF698-609A-4746-ADB1-46C17AD2E0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45BFA545-4AC2-481C-85B7-F3F3B6412F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8586FFD6-818B-4BBD-818D-71646A620C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EDE44C80-6011-4DFE-A738-7D84A0678B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52E55FD1-54C7-440F-92E0-0A8F272996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168E4E6B-E5D6-41B2-8808-3022326C32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9C48FFA7-E340-49F9-8EDE-31EB4898CA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F0B813B8-3B67-4AF7-8BC1-8A8A844EBE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8310121E-50CA-4096-BA33-2B0FA98680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64666EA3-4E88-4167-87C7-C092FD63C9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B35E895E-CA43-4578-9FAE-72B769D546C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0840E0E2-9E5D-46F1-AA59-54CA9C23337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9AD1F10E-1907-4715-98A5-1E3B981C806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6231F27D-BA57-4B7E-AACC-5274B2527B5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43FEB09D-2F8D-4134-8727-AA7A4E21903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44D0567C-7A9C-4E23-8EE3-663700F1328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2A88E482-690E-4F9F-BE92-A626AB00954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1B559903-C43A-4439-A622-ACC4432775E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F1B06EAE-C564-4ABC-91ED-D7FE44D40F3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28BA1659-26B9-493C-A2AE-74C927C4FEA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6E8413DD-6703-4639-AC75-54341371CAD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F58A700E-FF69-47C1-9874-E74D6E3DE15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3C12DA22-6533-4A70-88B6-2481A9C00ED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C2B807CF-A8B3-4D03-9799-5549DE3F9E2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8D544546-02B6-424B-BED6-B2DAA81F33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C26AC6B8-CC84-4DBD-8C51-FFA6FB1290DA}"/>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937965D3-97AF-47D2-AD03-27FD6BE6144E}"/>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9734372A-8DAD-4807-B759-16A3BB340F39}"/>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358" name="【市民会館】&#10;一人当たり面積最大値テキスト">
          <a:extLst>
            <a:ext uri="{FF2B5EF4-FFF2-40B4-BE49-F238E27FC236}">
              <a16:creationId xmlns:a16="http://schemas.microsoft.com/office/drawing/2014/main" id="{5CE5C7D7-3E7A-4E95-AAD1-C0AA36DC7274}"/>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359" name="直線コネクタ 358">
          <a:extLst>
            <a:ext uri="{FF2B5EF4-FFF2-40B4-BE49-F238E27FC236}">
              <a16:creationId xmlns:a16="http://schemas.microsoft.com/office/drawing/2014/main" id="{EB28BED8-B4CA-4CC5-914B-4BBF93C9D844}"/>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154413</xdr:rowOff>
    </xdr:from>
    <xdr:ext cx="469744" cy="259045"/>
    <xdr:sp macro="" textlink="">
      <xdr:nvSpPr>
        <xdr:cNvPr id="360" name="【市民会館】&#10;一人当たり面積平均値テキスト">
          <a:extLst>
            <a:ext uri="{FF2B5EF4-FFF2-40B4-BE49-F238E27FC236}">
              <a16:creationId xmlns:a16="http://schemas.microsoft.com/office/drawing/2014/main" id="{57688D0E-43B3-4980-81E6-3668E2DD8FC7}"/>
            </a:ext>
          </a:extLst>
        </xdr:cNvPr>
        <xdr:cNvSpPr txBox="1"/>
      </xdr:nvSpPr>
      <xdr:spPr>
        <a:xfrm>
          <a:off x="10515600" y="1764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361" name="フローチャート: 判断 360">
          <a:extLst>
            <a:ext uri="{FF2B5EF4-FFF2-40B4-BE49-F238E27FC236}">
              <a16:creationId xmlns:a16="http://schemas.microsoft.com/office/drawing/2014/main" id="{E66462F6-51E3-4A7B-B320-02F994C53143}"/>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362" name="フローチャート: 判断 361">
          <a:extLst>
            <a:ext uri="{FF2B5EF4-FFF2-40B4-BE49-F238E27FC236}">
              <a16:creationId xmlns:a16="http://schemas.microsoft.com/office/drawing/2014/main" id="{FA43E754-3830-46DB-A2B7-014145381112}"/>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363" name="フローチャート: 判断 362">
          <a:extLst>
            <a:ext uri="{FF2B5EF4-FFF2-40B4-BE49-F238E27FC236}">
              <a16:creationId xmlns:a16="http://schemas.microsoft.com/office/drawing/2014/main" id="{345A9360-521B-4204-9D9B-0194ED20687B}"/>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364" name="フローチャート: 判断 363">
          <a:extLst>
            <a:ext uri="{FF2B5EF4-FFF2-40B4-BE49-F238E27FC236}">
              <a16:creationId xmlns:a16="http://schemas.microsoft.com/office/drawing/2014/main" id="{D96B9C03-B071-4E0D-A02D-3F090AD2AE40}"/>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365" name="フローチャート: 判断 364">
          <a:extLst>
            <a:ext uri="{FF2B5EF4-FFF2-40B4-BE49-F238E27FC236}">
              <a16:creationId xmlns:a16="http://schemas.microsoft.com/office/drawing/2014/main" id="{21BDC2CF-94DA-4009-84F0-C4538E3F5070}"/>
            </a:ext>
          </a:extLst>
        </xdr:cNvPr>
        <xdr:cNvSpPr/>
      </xdr:nvSpPr>
      <xdr:spPr>
        <a:xfrm>
          <a:off x="692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DCC075E-1F71-4D44-BE26-C957DDB8C6C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4DB63055-2308-404A-B9B9-B55C983B43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D2365FD-BA9F-4E29-B62B-8882B4D1973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9CC0F3A-82C7-4602-B343-6611CD2588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BA7369B7-E007-4BEA-8477-A3E76BC179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147864</xdr:rowOff>
    </xdr:from>
    <xdr:to>
      <xdr:col>55</xdr:col>
      <xdr:colOff>50800</xdr:colOff>
      <xdr:row>104</xdr:row>
      <xdr:rowOff>78014</xdr:rowOff>
    </xdr:to>
    <xdr:sp macro="" textlink="">
      <xdr:nvSpPr>
        <xdr:cNvPr id="371" name="楕円 370">
          <a:extLst>
            <a:ext uri="{FF2B5EF4-FFF2-40B4-BE49-F238E27FC236}">
              <a16:creationId xmlns:a16="http://schemas.microsoft.com/office/drawing/2014/main" id="{90296092-5D14-4335-9ACE-2058DF3DAFA1}"/>
            </a:ext>
          </a:extLst>
        </xdr:cNvPr>
        <xdr:cNvSpPr/>
      </xdr:nvSpPr>
      <xdr:spPr>
        <a:xfrm>
          <a:off x="10426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126291</xdr:rowOff>
    </xdr:from>
    <xdr:ext cx="469744" cy="259045"/>
    <xdr:sp macro="" textlink="">
      <xdr:nvSpPr>
        <xdr:cNvPr id="372" name="【市民会館】&#10;一人当たり面積該当値テキスト">
          <a:extLst>
            <a:ext uri="{FF2B5EF4-FFF2-40B4-BE49-F238E27FC236}">
              <a16:creationId xmlns:a16="http://schemas.microsoft.com/office/drawing/2014/main" id="{54996E41-9AFF-4C22-B982-B3276B728768}"/>
            </a:ext>
          </a:extLst>
        </xdr:cNvPr>
        <xdr:cNvSpPr txBox="1"/>
      </xdr:nvSpPr>
      <xdr:spPr>
        <a:xfrm>
          <a:off x="10515600" y="177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373" name="楕円 372">
          <a:extLst>
            <a:ext uri="{FF2B5EF4-FFF2-40B4-BE49-F238E27FC236}">
              <a16:creationId xmlns:a16="http://schemas.microsoft.com/office/drawing/2014/main" id="{6B6F9A61-9B16-4125-8696-A0DBE3292DD5}"/>
            </a:ext>
          </a:extLst>
        </xdr:cNvPr>
        <xdr:cNvSpPr/>
      </xdr:nvSpPr>
      <xdr:spPr>
        <a:xfrm>
          <a:off x="958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27214</xdr:rowOff>
    </xdr:from>
    <xdr:to>
      <xdr:col>55</xdr:col>
      <xdr:colOff>0</xdr:colOff>
      <xdr:row>104</xdr:row>
      <xdr:rowOff>53339</xdr:rowOff>
    </xdr:to>
    <xdr:cxnSp macro="">
      <xdr:nvCxnSpPr>
        <xdr:cNvPr id="374" name="直線コネクタ 373">
          <a:extLst>
            <a:ext uri="{FF2B5EF4-FFF2-40B4-BE49-F238E27FC236}">
              <a16:creationId xmlns:a16="http://schemas.microsoft.com/office/drawing/2014/main" id="{7ED1BB78-39CC-4FEE-9655-BD7541207261}"/>
            </a:ext>
          </a:extLst>
        </xdr:cNvPr>
        <xdr:cNvCxnSpPr/>
      </xdr:nvCxnSpPr>
      <xdr:spPr>
        <a:xfrm flipV="1">
          <a:off x="9639300" y="178580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85816</xdr:rowOff>
    </xdr:from>
    <xdr:to>
      <xdr:col>46</xdr:col>
      <xdr:colOff>38100</xdr:colOff>
      <xdr:row>106</xdr:row>
      <xdr:rowOff>15966</xdr:rowOff>
    </xdr:to>
    <xdr:sp macro="" textlink="">
      <xdr:nvSpPr>
        <xdr:cNvPr id="375" name="楕円 374">
          <a:extLst>
            <a:ext uri="{FF2B5EF4-FFF2-40B4-BE49-F238E27FC236}">
              <a16:creationId xmlns:a16="http://schemas.microsoft.com/office/drawing/2014/main" id="{E1494D36-AC38-4D9F-A03F-B699862E8A03}"/>
            </a:ext>
          </a:extLst>
        </xdr:cNvPr>
        <xdr:cNvSpPr/>
      </xdr:nvSpPr>
      <xdr:spPr>
        <a:xfrm>
          <a:off x="869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105</xdr:row>
      <xdr:rowOff>136616</xdr:rowOff>
    </xdr:to>
    <xdr:cxnSp macro="">
      <xdr:nvCxnSpPr>
        <xdr:cNvPr id="376" name="直線コネクタ 375">
          <a:extLst>
            <a:ext uri="{FF2B5EF4-FFF2-40B4-BE49-F238E27FC236}">
              <a16:creationId xmlns:a16="http://schemas.microsoft.com/office/drawing/2014/main" id="{FD600DA7-04F1-4D26-811D-921FF9EECAF2}"/>
            </a:ext>
          </a:extLst>
        </xdr:cNvPr>
        <xdr:cNvCxnSpPr/>
      </xdr:nvCxnSpPr>
      <xdr:spPr>
        <a:xfrm flipV="1">
          <a:off x="8750300" y="17884139"/>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102144</xdr:rowOff>
    </xdr:from>
    <xdr:to>
      <xdr:col>41</xdr:col>
      <xdr:colOff>101600</xdr:colOff>
      <xdr:row>106</xdr:row>
      <xdr:rowOff>32294</xdr:rowOff>
    </xdr:to>
    <xdr:sp macro="" textlink="">
      <xdr:nvSpPr>
        <xdr:cNvPr id="377" name="楕円 376">
          <a:extLst>
            <a:ext uri="{FF2B5EF4-FFF2-40B4-BE49-F238E27FC236}">
              <a16:creationId xmlns:a16="http://schemas.microsoft.com/office/drawing/2014/main" id="{933C0FBF-9078-40E0-80E7-C27E0B0D758E}"/>
            </a:ext>
          </a:extLst>
        </xdr:cNvPr>
        <xdr:cNvSpPr/>
      </xdr:nvSpPr>
      <xdr:spPr>
        <a:xfrm>
          <a:off x="7810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136616</xdr:rowOff>
    </xdr:from>
    <xdr:to>
      <xdr:col>45</xdr:col>
      <xdr:colOff>177800</xdr:colOff>
      <xdr:row>105</xdr:row>
      <xdr:rowOff>152944</xdr:rowOff>
    </xdr:to>
    <xdr:cxnSp macro="">
      <xdr:nvCxnSpPr>
        <xdr:cNvPr id="378" name="直線コネクタ 377">
          <a:extLst>
            <a:ext uri="{FF2B5EF4-FFF2-40B4-BE49-F238E27FC236}">
              <a16:creationId xmlns:a16="http://schemas.microsoft.com/office/drawing/2014/main" id="{2C11C4FF-52BC-4BA0-B475-B9F702FF5AFF}"/>
            </a:ext>
          </a:extLst>
        </xdr:cNvPr>
        <xdr:cNvCxnSpPr/>
      </xdr:nvCxnSpPr>
      <xdr:spPr>
        <a:xfrm flipV="1">
          <a:off x="7861300" y="1813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118473</xdr:rowOff>
    </xdr:from>
    <xdr:to>
      <xdr:col>36</xdr:col>
      <xdr:colOff>165100</xdr:colOff>
      <xdr:row>106</xdr:row>
      <xdr:rowOff>48623</xdr:rowOff>
    </xdr:to>
    <xdr:sp macro="" textlink="">
      <xdr:nvSpPr>
        <xdr:cNvPr id="379" name="楕円 378">
          <a:extLst>
            <a:ext uri="{FF2B5EF4-FFF2-40B4-BE49-F238E27FC236}">
              <a16:creationId xmlns:a16="http://schemas.microsoft.com/office/drawing/2014/main" id="{6D5DF657-EEEA-485C-B44B-EAFAEB714158}"/>
            </a:ext>
          </a:extLst>
        </xdr:cNvPr>
        <xdr:cNvSpPr/>
      </xdr:nvSpPr>
      <xdr:spPr>
        <a:xfrm>
          <a:off x="692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152944</xdr:rowOff>
    </xdr:from>
    <xdr:to>
      <xdr:col>41</xdr:col>
      <xdr:colOff>50800</xdr:colOff>
      <xdr:row>105</xdr:row>
      <xdr:rowOff>169273</xdr:rowOff>
    </xdr:to>
    <xdr:cxnSp macro="">
      <xdr:nvCxnSpPr>
        <xdr:cNvPr id="380" name="直線コネクタ 379">
          <a:extLst>
            <a:ext uri="{FF2B5EF4-FFF2-40B4-BE49-F238E27FC236}">
              <a16:creationId xmlns:a16="http://schemas.microsoft.com/office/drawing/2014/main" id="{2BDBAF7A-009C-424E-9BCE-A09337478D24}"/>
            </a:ext>
          </a:extLst>
        </xdr:cNvPr>
        <xdr:cNvCxnSpPr/>
      </xdr:nvCxnSpPr>
      <xdr:spPr>
        <a:xfrm flipV="1">
          <a:off x="6972300" y="181551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381" name="n_1aveValue【市民会館】&#10;一人当たり面積">
          <a:extLst>
            <a:ext uri="{FF2B5EF4-FFF2-40B4-BE49-F238E27FC236}">
              <a16:creationId xmlns:a16="http://schemas.microsoft.com/office/drawing/2014/main" id="{67D04908-5404-44E8-9244-746E7C7A1EAC}"/>
            </a:ext>
          </a:extLst>
        </xdr:cNvPr>
        <xdr:cNvSpPr txBox="1"/>
      </xdr:nvSpPr>
      <xdr:spPr>
        <a:xfrm>
          <a:off x="93917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382" name="n_2aveValue【市民会館】&#10;一人当たり面積">
          <a:extLst>
            <a:ext uri="{FF2B5EF4-FFF2-40B4-BE49-F238E27FC236}">
              <a16:creationId xmlns:a16="http://schemas.microsoft.com/office/drawing/2014/main" id="{62DEFB45-79CD-40BE-BB46-7C27D0643E04}"/>
            </a:ext>
          </a:extLst>
        </xdr:cNvPr>
        <xdr:cNvSpPr txBox="1"/>
      </xdr:nvSpPr>
      <xdr:spPr>
        <a:xfrm>
          <a:off x="8515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383" name="n_3aveValue【市民会館】&#10;一人当たり面積">
          <a:extLst>
            <a:ext uri="{FF2B5EF4-FFF2-40B4-BE49-F238E27FC236}">
              <a16:creationId xmlns:a16="http://schemas.microsoft.com/office/drawing/2014/main" id="{45C901F1-3FC3-4B92-BE75-DA6DD0DAE59E}"/>
            </a:ext>
          </a:extLst>
        </xdr:cNvPr>
        <xdr:cNvSpPr txBox="1"/>
      </xdr:nvSpPr>
      <xdr:spPr>
        <a:xfrm>
          <a:off x="7626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37391</xdr:rowOff>
    </xdr:from>
    <xdr:ext cx="469744" cy="259045"/>
    <xdr:sp macro="" textlink="">
      <xdr:nvSpPr>
        <xdr:cNvPr id="384" name="n_4aveValue【市民会館】&#10;一人当たり面積">
          <a:extLst>
            <a:ext uri="{FF2B5EF4-FFF2-40B4-BE49-F238E27FC236}">
              <a16:creationId xmlns:a16="http://schemas.microsoft.com/office/drawing/2014/main" id="{9E879016-A5F0-4728-AF7B-805CCDF2B170}"/>
            </a:ext>
          </a:extLst>
        </xdr:cNvPr>
        <xdr:cNvSpPr txBox="1"/>
      </xdr:nvSpPr>
      <xdr:spPr>
        <a:xfrm>
          <a:off x="6737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385" name="n_1mainValue【市民会館】&#10;一人当たり面積">
          <a:extLst>
            <a:ext uri="{FF2B5EF4-FFF2-40B4-BE49-F238E27FC236}">
              <a16:creationId xmlns:a16="http://schemas.microsoft.com/office/drawing/2014/main" id="{F22D6E71-F5BE-4BF3-8028-436B41BD7503}"/>
            </a:ext>
          </a:extLst>
        </xdr:cNvPr>
        <xdr:cNvSpPr txBox="1"/>
      </xdr:nvSpPr>
      <xdr:spPr>
        <a:xfrm>
          <a:off x="9391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7093</xdr:rowOff>
    </xdr:from>
    <xdr:ext cx="469744" cy="259045"/>
    <xdr:sp macro="" textlink="">
      <xdr:nvSpPr>
        <xdr:cNvPr id="386" name="n_2mainValue【市民会館】&#10;一人当たり面積">
          <a:extLst>
            <a:ext uri="{FF2B5EF4-FFF2-40B4-BE49-F238E27FC236}">
              <a16:creationId xmlns:a16="http://schemas.microsoft.com/office/drawing/2014/main" id="{E6E38358-5759-4CAF-AF6D-5BAE89A08C4F}"/>
            </a:ext>
          </a:extLst>
        </xdr:cNvPr>
        <xdr:cNvSpPr txBox="1"/>
      </xdr:nvSpPr>
      <xdr:spPr>
        <a:xfrm>
          <a:off x="8515427"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23421</xdr:rowOff>
    </xdr:from>
    <xdr:ext cx="469744" cy="259045"/>
    <xdr:sp macro="" textlink="">
      <xdr:nvSpPr>
        <xdr:cNvPr id="387" name="n_3mainValue【市民会館】&#10;一人当たり面積">
          <a:extLst>
            <a:ext uri="{FF2B5EF4-FFF2-40B4-BE49-F238E27FC236}">
              <a16:creationId xmlns:a16="http://schemas.microsoft.com/office/drawing/2014/main" id="{CA5C42C6-6E08-4DEB-92B6-ED29D62B3356}"/>
            </a:ext>
          </a:extLst>
        </xdr:cNvPr>
        <xdr:cNvSpPr txBox="1"/>
      </xdr:nvSpPr>
      <xdr:spPr>
        <a:xfrm>
          <a:off x="7626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39750</xdr:rowOff>
    </xdr:from>
    <xdr:ext cx="469744" cy="259045"/>
    <xdr:sp macro="" textlink="">
      <xdr:nvSpPr>
        <xdr:cNvPr id="388" name="n_4mainValue【市民会館】&#10;一人当たり面積">
          <a:extLst>
            <a:ext uri="{FF2B5EF4-FFF2-40B4-BE49-F238E27FC236}">
              <a16:creationId xmlns:a16="http://schemas.microsoft.com/office/drawing/2014/main" id="{F0D44496-A120-4BBF-B08E-438FB9BF15D6}"/>
            </a:ext>
          </a:extLst>
        </xdr:cNvPr>
        <xdr:cNvSpPr txBox="1"/>
      </xdr:nvSpPr>
      <xdr:spPr>
        <a:xfrm>
          <a:off x="6737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8C374B4E-7C20-4B44-8131-BB674EA6E6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754F248C-9EEE-42F6-8609-1511D6A5A1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E472CBBE-149D-4225-8A56-44B91DEB24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41C4DB7-0BD5-465A-9378-58AEDBBEE3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8DE759D-C90C-46CA-BA14-DEFBA3AD76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12BEEFC-D77A-41BD-9806-95F7FE3789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2E85F38B-24DA-406E-80EB-8C64B88B9F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534B4429-FB3B-417F-9595-F1011AA025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69780E7A-4B71-4B9D-ADC2-E613FD57FD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B14A9D5-A302-411D-8E7B-B67575AB38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3B28E8DF-A9F1-46A0-947B-6FC2056450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a:extLst>
            <a:ext uri="{FF2B5EF4-FFF2-40B4-BE49-F238E27FC236}">
              <a16:creationId xmlns:a16="http://schemas.microsoft.com/office/drawing/2014/main" id="{A58F3ED0-B007-49FF-935B-270C2F50966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1" name="テキスト ボックス 400">
          <a:extLst>
            <a:ext uri="{FF2B5EF4-FFF2-40B4-BE49-F238E27FC236}">
              <a16:creationId xmlns:a16="http://schemas.microsoft.com/office/drawing/2014/main" id="{B5052B3E-DAF9-412C-9CD2-027FFEE6D43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a:extLst>
            <a:ext uri="{FF2B5EF4-FFF2-40B4-BE49-F238E27FC236}">
              <a16:creationId xmlns:a16="http://schemas.microsoft.com/office/drawing/2014/main" id="{C3D8C9DD-21EC-4338-97E0-24E594297F7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a:extLst>
            <a:ext uri="{FF2B5EF4-FFF2-40B4-BE49-F238E27FC236}">
              <a16:creationId xmlns:a16="http://schemas.microsoft.com/office/drawing/2014/main" id="{D71A34B1-C30F-4D27-A598-08798BC5E11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a:extLst>
            <a:ext uri="{FF2B5EF4-FFF2-40B4-BE49-F238E27FC236}">
              <a16:creationId xmlns:a16="http://schemas.microsoft.com/office/drawing/2014/main" id="{832BA74B-5C9F-4458-A4D2-887183B6D90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a:extLst>
            <a:ext uri="{FF2B5EF4-FFF2-40B4-BE49-F238E27FC236}">
              <a16:creationId xmlns:a16="http://schemas.microsoft.com/office/drawing/2014/main" id="{555578AE-37FE-4BAA-90AC-366FFF0FD7F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a:extLst>
            <a:ext uri="{FF2B5EF4-FFF2-40B4-BE49-F238E27FC236}">
              <a16:creationId xmlns:a16="http://schemas.microsoft.com/office/drawing/2014/main" id="{F6690A32-8C8D-4013-95DA-61ACEB009F5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a:extLst>
            <a:ext uri="{FF2B5EF4-FFF2-40B4-BE49-F238E27FC236}">
              <a16:creationId xmlns:a16="http://schemas.microsoft.com/office/drawing/2014/main" id="{90E2F2FA-F3A4-4AFE-960E-E4DC2A7AF74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6089FA12-0988-49A2-9A93-CFC2D12779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9" name="テキスト ボックス 408">
          <a:extLst>
            <a:ext uri="{FF2B5EF4-FFF2-40B4-BE49-F238E27FC236}">
              <a16:creationId xmlns:a16="http://schemas.microsoft.com/office/drawing/2014/main" id="{798D4B20-50DC-484F-9CC2-871C5E8FC4D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DC38D564-15F0-4CE1-B64A-5587661D62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11" name="直線コネクタ 410">
          <a:extLst>
            <a:ext uri="{FF2B5EF4-FFF2-40B4-BE49-F238E27FC236}">
              <a16:creationId xmlns:a16="http://schemas.microsoft.com/office/drawing/2014/main" id="{B27A8FFA-C028-4EA9-BDB8-F49818DB767F}"/>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412" name="【一般廃棄物処理施設】&#10;有形固定資産減価償却率最小値テキスト">
          <a:extLst>
            <a:ext uri="{FF2B5EF4-FFF2-40B4-BE49-F238E27FC236}">
              <a16:creationId xmlns:a16="http://schemas.microsoft.com/office/drawing/2014/main" id="{DE374665-B9DF-4777-9AFB-6691E7B9D9B9}"/>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3" name="直線コネクタ 412">
          <a:extLst>
            <a:ext uri="{FF2B5EF4-FFF2-40B4-BE49-F238E27FC236}">
              <a16:creationId xmlns:a16="http://schemas.microsoft.com/office/drawing/2014/main" id="{15322B76-8F9D-4609-A653-78872F930491}"/>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30BB3B6D-693C-4EBF-B423-4FEA01348250}"/>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5" name="直線コネクタ 414">
          <a:extLst>
            <a:ext uri="{FF2B5EF4-FFF2-40B4-BE49-F238E27FC236}">
              <a16:creationId xmlns:a16="http://schemas.microsoft.com/office/drawing/2014/main" id="{95617CB5-F67C-40D4-B9F1-01AF795C00D2}"/>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FF990C1C-BCAA-4896-8C8D-3D46E872BFFE}"/>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17" name="フローチャート: 判断 416">
          <a:extLst>
            <a:ext uri="{FF2B5EF4-FFF2-40B4-BE49-F238E27FC236}">
              <a16:creationId xmlns:a16="http://schemas.microsoft.com/office/drawing/2014/main" id="{EF718105-954A-4423-ADCB-5A603593CF75}"/>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418" name="フローチャート: 判断 417">
          <a:extLst>
            <a:ext uri="{FF2B5EF4-FFF2-40B4-BE49-F238E27FC236}">
              <a16:creationId xmlns:a16="http://schemas.microsoft.com/office/drawing/2014/main" id="{94A254B4-6BD4-47B6-B713-3BC74D4D8233}"/>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419" name="フローチャート: 判断 418">
          <a:extLst>
            <a:ext uri="{FF2B5EF4-FFF2-40B4-BE49-F238E27FC236}">
              <a16:creationId xmlns:a16="http://schemas.microsoft.com/office/drawing/2014/main" id="{8230425E-9CB2-4D42-AE82-9A4E10B8BF1B}"/>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0" name="フローチャート: 判断 419">
          <a:extLst>
            <a:ext uri="{FF2B5EF4-FFF2-40B4-BE49-F238E27FC236}">
              <a16:creationId xmlns:a16="http://schemas.microsoft.com/office/drawing/2014/main" id="{E0E6CD50-5F02-4AD2-99F1-1F66C4682725}"/>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421" name="フローチャート: 判断 420">
          <a:extLst>
            <a:ext uri="{FF2B5EF4-FFF2-40B4-BE49-F238E27FC236}">
              <a16:creationId xmlns:a16="http://schemas.microsoft.com/office/drawing/2014/main" id="{DF3E662B-27C2-4D56-A48F-77BA099C3C41}"/>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2901D75-22DC-4882-97BB-D25F1AA34F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349DCF1-FF86-4512-BB67-14BA31FC2C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47D62C6-27A8-492C-BCD0-3C05E168AE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B4121DF-5C9F-4E88-8DE2-DFD2FBB4C9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EDE01AE-030E-45CA-AD8C-1A5FB3B8045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32258</xdr:rowOff>
    </xdr:from>
    <xdr:to>
      <xdr:col>85</xdr:col>
      <xdr:colOff>177800</xdr:colOff>
      <xdr:row>39</xdr:row>
      <xdr:rowOff>133858</xdr:rowOff>
    </xdr:to>
    <xdr:sp macro="" textlink="">
      <xdr:nvSpPr>
        <xdr:cNvPr id="427" name="楕円 426">
          <a:extLst>
            <a:ext uri="{FF2B5EF4-FFF2-40B4-BE49-F238E27FC236}">
              <a16:creationId xmlns:a16="http://schemas.microsoft.com/office/drawing/2014/main" id="{C9274DE7-2B8E-44D6-9726-B4AF5A436DD6}"/>
            </a:ext>
          </a:extLst>
        </xdr:cNvPr>
        <xdr:cNvSpPr/>
      </xdr:nvSpPr>
      <xdr:spPr>
        <a:xfrm>
          <a:off x="16268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10685</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id="{6E09269D-1A2F-4ED9-9B84-E9DE3F411E65}"/>
            </a:ext>
          </a:extLst>
        </xdr:cNvPr>
        <xdr:cNvSpPr txBox="1"/>
      </xdr:nvSpPr>
      <xdr:spPr>
        <a:xfrm>
          <a:off x="163576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160274</xdr:rowOff>
    </xdr:from>
    <xdr:to>
      <xdr:col>81</xdr:col>
      <xdr:colOff>101600</xdr:colOff>
      <xdr:row>39</xdr:row>
      <xdr:rowOff>90424</xdr:rowOff>
    </xdr:to>
    <xdr:sp macro="" textlink="">
      <xdr:nvSpPr>
        <xdr:cNvPr id="429" name="楕円 428">
          <a:extLst>
            <a:ext uri="{FF2B5EF4-FFF2-40B4-BE49-F238E27FC236}">
              <a16:creationId xmlns:a16="http://schemas.microsoft.com/office/drawing/2014/main" id="{7EFD8A63-8417-4571-B00F-9511B3BD16B6}"/>
            </a:ext>
          </a:extLst>
        </xdr:cNvPr>
        <xdr:cNvSpPr/>
      </xdr:nvSpPr>
      <xdr:spPr>
        <a:xfrm>
          <a:off x="15430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39624</xdr:rowOff>
    </xdr:from>
    <xdr:to>
      <xdr:col>85</xdr:col>
      <xdr:colOff>127000</xdr:colOff>
      <xdr:row>39</xdr:row>
      <xdr:rowOff>83058</xdr:rowOff>
    </xdr:to>
    <xdr:cxnSp macro="">
      <xdr:nvCxnSpPr>
        <xdr:cNvPr id="430" name="直線コネクタ 429">
          <a:extLst>
            <a:ext uri="{FF2B5EF4-FFF2-40B4-BE49-F238E27FC236}">
              <a16:creationId xmlns:a16="http://schemas.microsoft.com/office/drawing/2014/main" id="{9EE499AC-9E62-478D-B76F-A7BC11935F35}"/>
            </a:ext>
          </a:extLst>
        </xdr:cNvPr>
        <xdr:cNvCxnSpPr/>
      </xdr:nvCxnSpPr>
      <xdr:spPr>
        <a:xfrm>
          <a:off x="15481300" y="67261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91694</xdr:rowOff>
    </xdr:from>
    <xdr:to>
      <xdr:col>76</xdr:col>
      <xdr:colOff>165100</xdr:colOff>
      <xdr:row>39</xdr:row>
      <xdr:rowOff>21844</xdr:rowOff>
    </xdr:to>
    <xdr:sp macro="" textlink="">
      <xdr:nvSpPr>
        <xdr:cNvPr id="431" name="楕円 430">
          <a:extLst>
            <a:ext uri="{FF2B5EF4-FFF2-40B4-BE49-F238E27FC236}">
              <a16:creationId xmlns:a16="http://schemas.microsoft.com/office/drawing/2014/main" id="{27BBE12E-C51A-4A97-A75F-52CCF5D2C741}"/>
            </a:ext>
          </a:extLst>
        </xdr:cNvPr>
        <xdr:cNvSpPr/>
      </xdr:nvSpPr>
      <xdr:spPr>
        <a:xfrm>
          <a:off x="14541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142494</xdr:rowOff>
    </xdr:from>
    <xdr:to>
      <xdr:col>81</xdr:col>
      <xdr:colOff>50800</xdr:colOff>
      <xdr:row>39</xdr:row>
      <xdr:rowOff>39624</xdr:rowOff>
    </xdr:to>
    <xdr:cxnSp macro="">
      <xdr:nvCxnSpPr>
        <xdr:cNvPr id="432" name="直線コネクタ 431">
          <a:extLst>
            <a:ext uri="{FF2B5EF4-FFF2-40B4-BE49-F238E27FC236}">
              <a16:creationId xmlns:a16="http://schemas.microsoft.com/office/drawing/2014/main" id="{F30E9820-4E1E-4FF5-A5FB-3A07658CBEA6}"/>
            </a:ext>
          </a:extLst>
        </xdr:cNvPr>
        <xdr:cNvCxnSpPr/>
      </xdr:nvCxnSpPr>
      <xdr:spPr>
        <a:xfrm>
          <a:off x="14592300" y="6657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55118</xdr:rowOff>
    </xdr:from>
    <xdr:to>
      <xdr:col>72</xdr:col>
      <xdr:colOff>38100</xdr:colOff>
      <xdr:row>38</xdr:row>
      <xdr:rowOff>156718</xdr:rowOff>
    </xdr:to>
    <xdr:sp macro="" textlink="">
      <xdr:nvSpPr>
        <xdr:cNvPr id="433" name="楕円 432">
          <a:extLst>
            <a:ext uri="{FF2B5EF4-FFF2-40B4-BE49-F238E27FC236}">
              <a16:creationId xmlns:a16="http://schemas.microsoft.com/office/drawing/2014/main" id="{FFCB00FE-99D6-445E-A2D9-2928CA4A4E12}"/>
            </a:ext>
          </a:extLst>
        </xdr:cNvPr>
        <xdr:cNvSpPr/>
      </xdr:nvSpPr>
      <xdr:spPr>
        <a:xfrm>
          <a:off x="13652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105918</xdr:rowOff>
    </xdr:from>
    <xdr:to>
      <xdr:col>76</xdr:col>
      <xdr:colOff>114300</xdr:colOff>
      <xdr:row>38</xdr:row>
      <xdr:rowOff>142494</xdr:rowOff>
    </xdr:to>
    <xdr:cxnSp macro="">
      <xdr:nvCxnSpPr>
        <xdr:cNvPr id="434" name="直線コネクタ 433">
          <a:extLst>
            <a:ext uri="{FF2B5EF4-FFF2-40B4-BE49-F238E27FC236}">
              <a16:creationId xmlns:a16="http://schemas.microsoft.com/office/drawing/2014/main" id="{06911C0B-6056-4842-950C-8F2330BCC320}"/>
            </a:ext>
          </a:extLst>
        </xdr:cNvPr>
        <xdr:cNvCxnSpPr/>
      </xdr:nvCxnSpPr>
      <xdr:spPr>
        <a:xfrm>
          <a:off x="13703300" y="6621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435" name="楕円 434">
          <a:extLst>
            <a:ext uri="{FF2B5EF4-FFF2-40B4-BE49-F238E27FC236}">
              <a16:creationId xmlns:a16="http://schemas.microsoft.com/office/drawing/2014/main" id="{3C0CDD6C-54A1-4919-B94B-5A647FFBE073}"/>
            </a:ext>
          </a:extLst>
        </xdr:cNvPr>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105918</xdr:rowOff>
    </xdr:to>
    <xdr:cxnSp macro="">
      <xdr:nvCxnSpPr>
        <xdr:cNvPr id="436" name="直線コネクタ 435">
          <a:extLst>
            <a:ext uri="{FF2B5EF4-FFF2-40B4-BE49-F238E27FC236}">
              <a16:creationId xmlns:a16="http://schemas.microsoft.com/office/drawing/2014/main" id="{D55A4272-4DCF-4190-BA57-770E4A1EDBA1}"/>
            </a:ext>
          </a:extLst>
        </xdr:cNvPr>
        <xdr:cNvCxnSpPr/>
      </xdr:nvCxnSpPr>
      <xdr:spPr>
        <a:xfrm>
          <a:off x="12814300" y="65798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A26BD710-FE50-45A7-9571-6059DC3DC4BB}"/>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BE9700B2-F55F-49BA-8738-D306595D1EC3}"/>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C097EAD9-F27B-485A-A641-48125D0365A3}"/>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B1D36B9D-A134-4802-9978-BED1A4D4F125}"/>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81551</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476E8264-F79B-4F84-92C7-A1BC75ECAA52}"/>
            </a:ext>
          </a:extLst>
        </xdr:cNvPr>
        <xdr:cNvSpPr txBox="1"/>
      </xdr:nvSpPr>
      <xdr:spPr>
        <a:xfrm>
          <a:off x="152660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12971</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A8EFD49C-98E1-4B7D-B573-E22A7B872C98}"/>
            </a:ext>
          </a:extLst>
        </xdr:cNvPr>
        <xdr:cNvSpPr txBox="1"/>
      </xdr:nvSpPr>
      <xdr:spPr>
        <a:xfrm>
          <a:off x="14389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147845</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id="{5EBF5568-56A4-422F-9030-D00D5B95F308}"/>
            </a:ext>
          </a:extLst>
        </xdr:cNvPr>
        <xdr:cNvSpPr txBox="1"/>
      </xdr:nvSpPr>
      <xdr:spPr>
        <a:xfrm>
          <a:off x="13500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id="{8F0C38EE-7F0E-419E-AE06-3607C1C04C7D}"/>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7325F9BD-9FA4-4E08-8348-507E5195BA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D674A4E-6B8E-4164-86FA-2E492FCF97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B816A7A-23DB-4D83-9A66-716548E1F3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64F13B90-5C32-4CB2-A335-B6215E3B1A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DFED4FD7-60D7-4A88-B7C8-EFB831CC9A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73805C2-25F1-4C2A-A556-662E7B045B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DC4D67CC-EE1C-4D63-94F6-BA8A4611A1D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35020A30-A603-4917-A415-FA8C8C1F37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F01765BA-D3BF-46AA-8AAD-B43406F32D9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1E21996D-37AF-4D8D-9D55-DE847C3E00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824C97D7-6832-48F2-9701-572A6C2A96E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a:extLst>
            <a:ext uri="{FF2B5EF4-FFF2-40B4-BE49-F238E27FC236}">
              <a16:creationId xmlns:a16="http://schemas.microsoft.com/office/drawing/2014/main" id="{AF499E3C-C9A0-4FD1-871E-AFB0A0D5422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32E838CE-8DE7-427B-88C0-8ABE7D1BD37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a:extLst>
            <a:ext uri="{FF2B5EF4-FFF2-40B4-BE49-F238E27FC236}">
              <a16:creationId xmlns:a16="http://schemas.microsoft.com/office/drawing/2014/main" id="{823B0281-AB0A-4DDA-97DC-1390BD7F3E8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2FD7658E-2E5A-48C5-8BCB-9BE9B208079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a:extLst>
            <a:ext uri="{FF2B5EF4-FFF2-40B4-BE49-F238E27FC236}">
              <a16:creationId xmlns:a16="http://schemas.microsoft.com/office/drawing/2014/main" id="{A771AE5A-A3CB-417C-B2AE-B6D834E7A31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21E874B-265E-4BE4-9777-331A5214D5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a:extLst>
            <a:ext uri="{FF2B5EF4-FFF2-40B4-BE49-F238E27FC236}">
              <a16:creationId xmlns:a16="http://schemas.microsoft.com/office/drawing/2014/main" id="{D10440A1-7E93-4F70-8D97-F2723C87D57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98CB0A3-B6AE-41FF-814A-5FF9DBDB93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F819DB4E-3B0A-43C9-A3E6-183C4893F8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F740EAAA-BBEC-448C-AB34-73FCFB86C0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6" name="直線コネクタ 465">
          <a:extLst>
            <a:ext uri="{FF2B5EF4-FFF2-40B4-BE49-F238E27FC236}">
              <a16:creationId xmlns:a16="http://schemas.microsoft.com/office/drawing/2014/main" id="{8B82229C-93D6-4F18-B1F8-71153AABB5AC}"/>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467" name="【一般廃棄物処理施設】&#10;一人当たり有形固定資産（償却資産）額最小値テキスト">
          <a:extLst>
            <a:ext uri="{FF2B5EF4-FFF2-40B4-BE49-F238E27FC236}">
              <a16:creationId xmlns:a16="http://schemas.microsoft.com/office/drawing/2014/main" id="{0E36D5AF-6993-4928-8B1C-00AC5422198F}"/>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8" name="直線コネクタ 467">
          <a:extLst>
            <a:ext uri="{FF2B5EF4-FFF2-40B4-BE49-F238E27FC236}">
              <a16:creationId xmlns:a16="http://schemas.microsoft.com/office/drawing/2014/main" id="{918EDBBB-A430-4843-92A7-84B4CF0FEEC7}"/>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FD098244-AC31-445B-9FCA-6A8788159551}"/>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70" name="直線コネクタ 469">
          <a:extLst>
            <a:ext uri="{FF2B5EF4-FFF2-40B4-BE49-F238E27FC236}">
              <a16:creationId xmlns:a16="http://schemas.microsoft.com/office/drawing/2014/main" id="{3BAD736B-8289-4427-9970-3F7CEB47D430}"/>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1D072A6B-F1F2-4F7E-84F6-57C1C9E42F3F}"/>
            </a:ext>
          </a:extLst>
        </xdr:cNvPr>
        <xdr:cNvSpPr txBox="1"/>
      </xdr:nvSpPr>
      <xdr:spPr>
        <a:xfrm>
          <a:off x="22199600" y="6659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472" name="フローチャート: 判断 471">
          <a:extLst>
            <a:ext uri="{FF2B5EF4-FFF2-40B4-BE49-F238E27FC236}">
              <a16:creationId xmlns:a16="http://schemas.microsoft.com/office/drawing/2014/main" id="{C9BA1617-B473-47A9-BCEF-ACE5C7FBDF76}"/>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473" name="フローチャート: 判断 472">
          <a:extLst>
            <a:ext uri="{FF2B5EF4-FFF2-40B4-BE49-F238E27FC236}">
              <a16:creationId xmlns:a16="http://schemas.microsoft.com/office/drawing/2014/main" id="{C47127D7-1C7D-41A1-96FE-44D5ED249E96}"/>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474" name="フローチャート: 判断 473">
          <a:extLst>
            <a:ext uri="{FF2B5EF4-FFF2-40B4-BE49-F238E27FC236}">
              <a16:creationId xmlns:a16="http://schemas.microsoft.com/office/drawing/2014/main" id="{2ECD1B5B-FCF9-4A53-9B68-83C71EF42B7E}"/>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475" name="フローチャート: 判断 474">
          <a:extLst>
            <a:ext uri="{FF2B5EF4-FFF2-40B4-BE49-F238E27FC236}">
              <a16:creationId xmlns:a16="http://schemas.microsoft.com/office/drawing/2014/main" id="{993EBA39-27ED-495F-ABA6-6EB12708B660}"/>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476" name="フローチャート: 判断 475">
          <a:extLst>
            <a:ext uri="{FF2B5EF4-FFF2-40B4-BE49-F238E27FC236}">
              <a16:creationId xmlns:a16="http://schemas.microsoft.com/office/drawing/2014/main" id="{2D6B5130-30EF-487A-BF88-2E3E832D14FE}"/>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72774BC1-B5F1-4E2D-831D-D9BCDCD96B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156FFA8-83E4-4035-A3A9-AA4985FFA3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D663EDA-AF1C-4627-9F6F-A740B7A6F2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3944572-37B5-4A69-808A-F8C2BE7F11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53778EC-CA6D-4E53-9A3D-61E8DB246F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27236</xdr:rowOff>
    </xdr:from>
    <xdr:to>
      <xdr:col>116</xdr:col>
      <xdr:colOff>114300</xdr:colOff>
      <xdr:row>38</xdr:row>
      <xdr:rowOff>128836</xdr:rowOff>
    </xdr:to>
    <xdr:sp macro="" textlink="">
      <xdr:nvSpPr>
        <xdr:cNvPr id="482" name="楕円 481">
          <a:extLst>
            <a:ext uri="{FF2B5EF4-FFF2-40B4-BE49-F238E27FC236}">
              <a16:creationId xmlns:a16="http://schemas.microsoft.com/office/drawing/2014/main" id="{E382BDDD-4F1B-4CB3-BA50-B83C6BBACE55}"/>
            </a:ext>
          </a:extLst>
        </xdr:cNvPr>
        <xdr:cNvSpPr/>
      </xdr:nvSpPr>
      <xdr:spPr>
        <a:xfrm>
          <a:off x="22110700" y="65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50113</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5025F7AD-6E5F-43CC-8383-69D1209CB3DA}"/>
            </a:ext>
          </a:extLst>
        </xdr:cNvPr>
        <xdr:cNvSpPr txBox="1"/>
      </xdr:nvSpPr>
      <xdr:spPr>
        <a:xfrm>
          <a:off x="22199600" y="63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51495</xdr:rowOff>
    </xdr:from>
    <xdr:to>
      <xdr:col>112</xdr:col>
      <xdr:colOff>38100</xdr:colOff>
      <xdr:row>38</xdr:row>
      <xdr:rowOff>153095</xdr:rowOff>
    </xdr:to>
    <xdr:sp macro="" textlink="">
      <xdr:nvSpPr>
        <xdr:cNvPr id="484" name="楕円 483">
          <a:extLst>
            <a:ext uri="{FF2B5EF4-FFF2-40B4-BE49-F238E27FC236}">
              <a16:creationId xmlns:a16="http://schemas.microsoft.com/office/drawing/2014/main" id="{15A3B118-F594-4006-BDAE-8E008B64A831}"/>
            </a:ext>
          </a:extLst>
        </xdr:cNvPr>
        <xdr:cNvSpPr/>
      </xdr:nvSpPr>
      <xdr:spPr>
        <a:xfrm>
          <a:off x="21272500" y="65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78036</xdr:rowOff>
    </xdr:from>
    <xdr:to>
      <xdr:col>116</xdr:col>
      <xdr:colOff>63500</xdr:colOff>
      <xdr:row>38</xdr:row>
      <xdr:rowOff>102295</xdr:rowOff>
    </xdr:to>
    <xdr:cxnSp macro="">
      <xdr:nvCxnSpPr>
        <xdr:cNvPr id="485" name="直線コネクタ 484">
          <a:extLst>
            <a:ext uri="{FF2B5EF4-FFF2-40B4-BE49-F238E27FC236}">
              <a16:creationId xmlns:a16="http://schemas.microsoft.com/office/drawing/2014/main" id="{BA3EFB48-9225-4425-8E03-EE03D79EDA2C}"/>
            </a:ext>
          </a:extLst>
        </xdr:cNvPr>
        <xdr:cNvCxnSpPr/>
      </xdr:nvCxnSpPr>
      <xdr:spPr>
        <a:xfrm flipV="1">
          <a:off x="21323300" y="6593136"/>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72068</xdr:rowOff>
    </xdr:from>
    <xdr:to>
      <xdr:col>107</xdr:col>
      <xdr:colOff>101600</xdr:colOff>
      <xdr:row>39</xdr:row>
      <xdr:rowOff>2218</xdr:rowOff>
    </xdr:to>
    <xdr:sp macro="" textlink="">
      <xdr:nvSpPr>
        <xdr:cNvPr id="486" name="楕円 485">
          <a:extLst>
            <a:ext uri="{FF2B5EF4-FFF2-40B4-BE49-F238E27FC236}">
              <a16:creationId xmlns:a16="http://schemas.microsoft.com/office/drawing/2014/main" id="{0D522612-7AC5-4A93-984C-D198E9824CBB}"/>
            </a:ext>
          </a:extLst>
        </xdr:cNvPr>
        <xdr:cNvSpPr/>
      </xdr:nvSpPr>
      <xdr:spPr>
        <a:xfrm>
          <a:off x="20383500" y="65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102295</xdr:rowOff>
    </xdr:from>
    <xdr:to>
      <xdr:col>111</xdr:col>
      <xdr:colOff>177800</xdr:colOff>
      <xdr:row>38</xdr:row>
      <xdr:rowOff>122868</xdr:rowOff>
    </xdr:to>
    <xdr:cxnSp macro="">
      <xdr:nvCxnSpPr>
        <xdr:cNvPr id="487" name="直線コネクタ 486">
          <a:extLst>
            <a:ext uri="{FF2B5EF4-FFF2-40B4-BE49-F238E27FC236}">
              <a16:creationId xmlns:a16="http://schemas.microsoft.com/office/drawing/2014/main" id="{1E696920-CA42-422F-A22F-2AF045241820}"/>
            </a:ext>
          </a:extLst>
        </xdr:cNvPr>
        <xdr:cNvCxnSpPr/>
      </xdr:nvCxnSpPr>
      <xdr:spPr>
        <a:xfrm flipV="1">
          <a:off x="20434300" y="661739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98790</xdr:rowOff>
    </xdr:from>
    <xdr:to>
      <xdr:col>102</xdr:col>
      <xdr:colOff>165100</xdr:colOff>
      <xdr:row>39</xdr:row>
      <xdr:rowOff>28940</xdr:rowOff>
    </xdr:to>
    <xdr:sp macro="" textlink="">
      <xdr:nvSpPr>
        <xdr:cNvPr id="488" name="楕円 487">
          <a:extLst>
            <a:ext uri="{FF2B5EF4-FFF2-40B4-BE49-F238E27FC236}">
              <a16:creationId xmlns:a16="http://schemas.microsoft.com/office/drawing/2014/main" id="{FA9B7254-43EC-4BD5-85AA-5389DBB72B1C}"/>
            </a:ext>
          </a:extLst>
        </xdr:cNvPr>
        <xdr:cNvSpPr/>
      </xdr:nvSpPr>
      <xdr:spPr>
        <a:xfrm>
          <a:off x="19494500" y="6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122868</xdr:rowOff>
    </xdr:from>
    <xdr:to>
      <xdr:col>107</xdr:col>
      <xdr:colOff>50800</xdr:colOff>
      <xdr:row>38</xdr:row>
      <xdr:rowOff>149590</xdr:rowOff>
    </xdr:to>
    <xdr:cxnSp macro="">
      <xdr:nvCxnSpPr>
        <xdr:cNvPr id="489" name="直線コネクタ 488">
          <a:extLst>
            <a:ext uri="{FF2B5EF4-FFF2-40B4-BE49-F238E27FC236}">
              <a16:creationId xmlns:a16="http://schemas.microsoft.com/office/drawing/2014/main" id="{DF1EECAF-850B-4047-BF1C-DDFB02A0FE1E}"/>
            </a:ext>
          </a:extLst>
        </xdr:cNvPr>
        <xdr:cNvCxnSpPr/>
      </xdr:nvCxnSpPr>
      <xdr:spPr>
        <a:xfrm flipV="1">
          <a:off x="19545300" y="6637968"/>
          <a:ext cx="889000" cy="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122761</xdr:rowOff>
    </xdr:from>
    <xdr:to>
      <xdr:col>98</xdr:col>
      <xdr:colOff>38100</xdr:colOff>
      <xdr:row>39</xdr:row>
      <xdr:rowOff>52911</xdr:rowOff>
    </xdr:to>
    <xdr:sp macro="" textlink="">
      <xdr:nvSpPr>
        <xdr:cNvPr id="490" name="楕円 489">
          <a:extLst>
            <a:ext uri="{FF2B5EF4-FFF2-40B4-BE49-F238E27FC236}">
              <a16:creationId xmlns:a16="http://schemas.microsoft.com/office/drawing/2014/main" id="{CD11CA91-29CA-40A5-82B3-3217AFE7757C}"/>
            </a:ext>
          </a:extLst>
        </xdr:cNvPr>
        <xdr:cNvSpPr/>
      </xdr:nvSpPr>
      <xdr:spPr>
        <a:xfrm>
          <a:off x="18605500" y="66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149590</xdr:rowOff>
    </xdr:from>
    <xdr:to>
      <xdr:col>102</xdr:col>
      <xdr:colOff>114300</xdr:colOff>
      <xdr:row>39</xdr:row>
      <xdr:rowOff>2111</xdr:rowOff>
    </xdr:to>
    <xdr:cxnSp macro="">
      <xdr:nvCxnSpPr>
        <xdr:cNvPr id="491" name="直線コネクタ 490">
          <a:extLst>
            <a:ext uri="{FF2B5EF4-FFF2-40B4-BE49-F238E27FC236}">
              <a16:creationId xmlns:a16="http://schemas.microsoft.com/office/drawing/2014/main" id="{47F92E59-A3FA-44B5-B341-A27B928BCB38}"/>
            </a:ext>
          </a:extLst>
        </xdr:cNvPr>
        <xdr:cNvCxnSpPr/>
      </xdr:nvCxnSpPr>
      <xdr:spPr>
        <a:xfrm flipV="1">
          <a:off x="18656300" y="6664690"/>
          <a:ext cx="8890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633F12FA-84DB-45D0-A973-444DA9108FD5}"/>
            </a:ext>
          </a:extLst>
        </xdr:cNvPr>
        <xdr:cNvSpPr txBox="1"/>
      </xdr:nvSpPr>
      <xdr:spPr>
        <a:xfrm>
          <a:off x="21011095" y="67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B8070BBE-5F16-4D0A-B74E-B95AA0FC5875}"/>
            </a:ext>
          </a:extLst>
        </xdr:cNvPr>
        <xdr:cNvSpPr txBox="1"/>
      </xdr:nvSpPr>
      <xdr:spPr>
        <a:xfrm>
          <a:off x="201347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93C3868-14EF-4C0F-9A5E-6F0EC050FEF8}"/>
            </a:ext>
          </a:extLst>
        </xdr:cNvPr>
        <xdr:cNvSpPr txBox="1"/>
      </xdr:nvSpPr>
      <xdr:spPr>
        <a:xfrm>
          <a:off x="19245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35572</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7C9EA1E7-28F7-4ED5-B2D6-F52B7186732A}"/>
            </a:ext>
          </a:extLst>
        </xdr:cNvPr>
        <xdr:cNvSpPr txBox="1"/>
      </xdr:nvSpPr>
      <xdr:spPr>
        <a:xfrm>
          <a:off x="18356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169622</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DA6D6352-6BA5-4C86-8920-6F8ECA2412AE}"/>
            </a:ext>
          </a:extLst>
        </xdr:cNvPr>
        <xdr:cNvSpPr txBox="1"/>
      </xdr:nvSpPr>
      <xdr:spPr>
        <a:xfrm>
          <a:off x="21011095" y="63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18746</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74A01132-D2B4-4B94-AABF-8E3A36FA5E1E}"/>
            </a:ext>
          </a:extLst>
        </xdr:cNvPr>
        <xdr:cNvSpPr txBox="1"/>
      </xdr:nvSpPr>
      <xdr:spPr>
        <a:xfrm>
          <a:off x="20134795" y="63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45467</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C5537D57-BF88-4DF1-A718-2B1C12255B52}"/>
            </a:ext>
          </a:extLst>
        </xdr:cNvPr>
        <xdr:cNvSpPr txBox="1"/>
      </xdr:nvSpPr>
      <xdr:spPr>
        <a:xfrm>
          <a:off x="19245795" y="638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69438</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97D66FA7-4571-4BC4-B674-A2589D2B3B4F}"/>
            </a:ext>
          </a:extLst>
        </xdr:cNvPr>
        <xdr:cNvSpPr txBox="1"/>
      </xdr:nvSpPr>
      <xdr:spPr>
        <a:xfrm>
          <a:off x="18356795" y="641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4F71F97D-A24A-4461-9215-E93DC0BCF6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56286FB2-15A7-4A18-B383-BF150C66C3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7C4052AF-24BB-4F3B-82FC-73F7BA9C43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CCC9D4D3-4077-467F-8C40-D558731C2B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A8CC6D15-3F61-4DE1-9DB7-BCFA061461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626AE512-1415-4594-ADAB-50BC6D5826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688EE719-7813-4345-8F6D-DC5D25190E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0827687-EDF5-4E38-AC82-4BDF832197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7270FE58-3B5D-466C-89DA-EA8C1AC620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8B736FD1-EF71-4C43-AD8D-2A0B824A71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4FCDAB68-515A-4638-B50E-E40593BECE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a:extLst>
            <a:ext uri="{FF2B5EF4-FFF2-40B4-BE49-F238E27FC236}">
              <a16:creationId xmlns:a16="http://schemas.microsoft.com/office/drawing/2014/main" id="{95697327-4980-419D-A10E-B7DB2404938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a:extLst>
            <a:ext uri="{FF2B5EF4-FFF2-40B4-BE49-F238E27FC236}">
              <a16:creationId xmlns:a16="http://schemas.microsoft.com/office/drawing/2014/main" id="{89E8C404-9875-40C5-AA60-8DBF2BA04EC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a:extLst>
            <a:ext uri="{FF2B5EF4-FFF2-40B4-BE49-F238E27FC236}">
              <a16:creationId xmlns:a16="http://schemas.microsoft.com/office/drawing/2014/main" id="{906BF298-BAC6-4993-9887-9A5D3DFC053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a:extLst>
            <a:ext uri="{FF2B5EF4-FFF2-40B4-BE49-F238E27FC236}">
              <a16:creationId xmlns:a16="http://schemas.microsoft.com/office/drawing/2014/main" id="{052CD5E2-3B5D-48F8-9CD2-BD573FA28BC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a:extLst>
            <a:ext uri="{FF2B5EF4-FFF2-40B4-BE49-F238E27FC236}">
              <a16:creationId xmlns:a16="http://schemas.microsoft.com/office/drawing/2014/main" id="{3D5D2195-B04B-4647-B3E7-4EEB2591845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a:extLst>
            <a:ext uri="{FF2B5EF4-FFF2-40B4-BE49-F238E27FC236}">
              <a16:creationId xmlns:a16="http://schemas.microsoft.com/office/drawing/2014/main" id="{163A03F2-486F-436C-BF60-07D9353DA91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a:extLst>
            <a:ext uri="{FF2B5EF4-FFF2-40B4-BE49-F238E27FC236}">
              <a16:creationId xmlns:a16="http://schemas.microsoft.com/office/drawing/2014/main" id="{41C43D0A-4F50-4C66-87D2-2936A788AA5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a:extLst>
            <a:ext uri="{FF2B5EF4-FFF2-40B4-BE49-F238E27FC236}">
              <a16:creationId xmlns:a16="http://schemas.microsoft.com/office/drawing/2014/main" id="{51F36322-1147-4FD1-A7E8-C2AF8B2FA3C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4099CCBC-1AED-49CD-9029-A0DA1651C2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a:extLst>
            <a:ext uri="{FF2B5EF4-FFF2-40B4-BE49-F238E27FC236}">
              <a16:creationId xmlns:a16="http://schemas.microsoft.com/office/drawing/2014/main" id="{CA220476-0E76-44B6-A740-C0B6EAF1C56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14D1C30F-E08B-4CF3-BBEF-879876320A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2" name="直線コネクタ 521">
          <a:extLst>
            <a:ext uri="{FF2B5EF4-FFF2-40B4-BE49-F238E27FC236}">
              <a16:creationId xmlns:a16="http://schemas.microsoft.com/office/drawing/2014/main" id="{36289261-6E5F-4837-8132-B0126357F394}"/>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23" name="【保健センター・保健所】&#10;有形固定資産減価償却率最小値テキスト">
          <a:extLst>
            <a:ext uri="{FF2B5EF4-FFF2-40B4-BE49-F238E27FC236}">
              <a16:creationId xmlns:a16="http://schemas.microsoft.com/office/drawing/2014/main" id="{BFC21D8F-100B-47B1-989A-0ED7ADE09509}"/>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4" name="直線コネクタ 523">
          <a:extLst>
            <a:ext uri="{FF2B5EF4-FFF2-40B4-BE49-F238E27FC236}">
              <a16:creationId xmlns:a16="http://schemas.microsoft.com/office/drawing/2014/main" id="{FCFC6724-7803-4A63-9C83-BD3A47F2C37B}"/>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A2030341-A7DA-4354-B293-D7913506A06B}"/>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6" name="直線コネクタ 525">
          <a:extLst>
            <a:ext uri="{FF2B5EF4-FFF2-40B4-BE49-F238E27FC236}">
              <a16:creationId xmlns:a16="http://schemas.microsoft.com/office/drawing/2014/main" id="{825A0B86-37E2-4C74-BC87-3CC3E4DDDD4B}"/>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D2D6BBCC-92BD-46CA-8A6B-E7F66D7FCEAA}"/>
            </a:ext>
          </a:extLst>
        </xdr:cNvPr>
        <xdr:cNvSpPr txBox="1"/>
      </xdr:nvSpPr>
      <xdr:spPr>
        <a:xfrm>
          <a:off x="16357600" y="990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28" name="フローチャート: 判断 527">
          <a:extLst>
            <a:ext uri="{FF2B5EF4-FFF2-40B4-BE49-F238E27FC236}">
              <a16:creationId xmlns:a16="http://schemas.microsoft.com/office/drawing/2014/main" id="{79865D05-C8AE-4F0C-AFCE-4BC4C1FC7B2A}"/>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529" name="フローチャート: 判断 528">
          <a:extLst>
            <a:ext uri="{FF2B5EF4-FFF2-40B4-BE49-F238E27FC236}">
              <a16:creationId xmlns:a16="http://schemas.microsoft.com/office/drawing/2014/main" id="{C7DEBE91-2948-486E-B58E-8D5E9BC80A51}"/>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30" name="フローチャート: 判断 529">
          <a:extLst>
            <a:ext uri="{FF2B5EF4-FFF2-40B4-BE49-F238E27FC236}">
              <a16:creationId xmlns:a16="http://schemas.microsoft.com/office/drawing/2014/main" id="{CE281F53-CC4F-4D49-B8A6-7108388B3186}"/>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531" name="フローチャート: 判断 530">
          <a:extLst>
            <a:ext uri="{FF2B5EF4-FFF2-40B4-BE49-F238E27FC236}">
              <a16:creationId xmlns:a16="http://schemas.microsoft.com/office/drawing/2014/main" id="{11BA2C45-81D5-44B5-B76D-B8C43DC93A64}"/>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532" name="フローチャート: 判断 531">
          <a:extLst>
            <a:ext uri="{FF2B5EF4-FFF2-40B4-BE49-F238E27FC236}">
              <a16:creationId xmlns:a16="http://schemas.microsoft.com/office/drawing/2014/main" id="{3DF4A58C-62FC-4555-A7AD-12C43BDD0E98}"/>
            </a:ext>
          </a:extLst>
        </xdr:cNvPr>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8AA18558-8238-4A7A-A9D3-8AA354BBA7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C1D74FA-A602-46F0-9BDA-51E9E9E424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C9ADF2B3-9B20-4FFD-82B2-01295051B4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7974F17-D808-4C45-9905-97F3406623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9A2FE21-B012-47D8-AC5F-4DCE61C5F0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xdr:rowOff>
    </xdr:from>
    <xdr:to>
      <xdr:col>85</xdr:col>
      <xdr:colOff>177800</xdr:colOff>
      <xdr:row>57</xdr:row>
      <xdr:rowOff>112522</xdr:rowOff>
    </xdr:to>
    <xdr:sp macro="" textlink="">
      <xdr:nvSpPr>
        <xdr:cNvPr id="538" name="楕円 537">
          <a:extLst>
            <a:ext uri="{FF2B5EF4-FFF2-40B4-BE49-F238E27FC236}">
              <a16:creationId xmlns:a16="http://schemas.microsoft.com/office/drawing/2014/main" id="{2A4B72D7-AB93-45C8-B7FB-8AEC9C42548F}"/>
            </a:ext>
          </a:extLst>
        </xdr:cNvPr>
        <xdr:cNvSpPr/>
      </xdr:nvSpPr>
      <xdr:spPr>
        <a:xfrm>
          <a:off x="162687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33799</xdr:rowOff>
    </xdr:from>
    <xdr:ext cx="405111" cy="259045"/>
    <xdr:sp macro="" textlink="">
      <xdr:nvSpPr>
        <xdr:cNvPr id="539" name="【保健センター・保健所】&#10;有形固定資産減価償却率該当値テキスト">
          <a:extLst>
            <a:ext uri="{FF2B5EF4-FFF2-40B4-BE49-F238E27FC236}">
              <a16:creationId xmlns:a16="http://schemas.microsoft.com/office/drawing/2014/main" id="{D78D1BB8-6C33-47C0-AD92-AFAB29C680D4}"/>
            </a:ext>
          </a:extLst>
        </xdr:cNvPr>
        <xdr:cNvSpPr txBox="1"/>
      </xdr:nvSpPr>
      <xdr:spPr>
        <a:xfrm>
          <a:off x="16357600" y="963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40" name="楕円 539">
          <a:extLst>
            <a:ext uri="{FF2B5EF4-FFF2-40B4-BE49-F238E27FC236}">
              <a16:creationId xmlns:a16="http://schemas.microsoft.com/office/drawing/2014/main" id="{3383BD3F-D0DD-400F-80E6-FFBEDA8AC559}"/>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61722</xdr:rowOff>
    </xdr:to>
    <xdr:cxnSp macro="">
      <xdr:nvCxnSpPr>
        <xdr:cNvPr id="541" name="直線コネクタ 540">
          <a:extLst>
            <a:ext uri="{FF2B5EF4-FFF2-40B4-BE49-F238E27FC236}">
              <a16:creationId xmlns:a16="http://schemas.microsoft.com/office/drawing/2014/main" id="{A00095FE-8B18-4740-969B-33651FF26BDA}"/>
            </a:ext>
          </a:extLst>
        </xdr:cNvPr>
        <xdr:cNvCxnSpPr/>
      </xdr:nvCxnSpPr>
      <xdr:spPr>
        <a:xfrm>
          <a:off x="15481300" y="9829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97790</xdr:rowOff>
    </xdr:from>
    <xdr:to>
      <xdr:col>76</xdr:col>
      <xdr:colOff>165100</xdr:colOff>
      <xdr:row>57</xdr:row>
      <xdr:rowOff>27940</xdr:rowOff>
    </xdr:to>
    <xdr:sp macro="" textlink="">
      <xdr:nvSpPr>
        <xdr:cNvPr id="542" name="楕円 541">
          <a:extLst>
            <a:ext uri="{FF2B5EF4-FFF2-40B4-BE49-F238E27FC236}">
              <a16:creationId xmlns:a16="http://schemas.microsoft.com/office/drawing/2014/main" id="{DBA4CE73-DFBC-457F-84EE-9DB1AA2164C3}"/>
            </a:ext>
          </a:extLst>
        </xdr:cNvPr>
        <xdr:cNvSpPr/>
      </xdr:nvSpPr>
      <xdr:spPr>
        <a:xfrm>
          <a:off x="14541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148590</xdr:rowOff>
    </xdr:from>
    <xdr:to>
      <xdr:col>81</xdr:col>
      <xdr:colOff>50800</xdr:colOff>
      <xdr:row>57</xdr:row>
      <xdr:rowOff>57150</xdr:rowOff>
    </xdr:to>
    <xdr:cxnSp macro="">
      <xdr:nvCxnSpPr>
        <xdr:cNvPr id="543" name="直線コネクタ 542">
          <a:extLst>
            <a:ext uri="{FF2B5EF4-FFF2-40B4-BE49-F238E27FC236}">
              <a16:creationId xmlns:a16="http://schemas.microsoft.com/office/drawing/2014/main" id="{CF069672-B6A0-459F-AAC4-6CA237EEAE62}"/>
            </a:ext>
          </a:extLst>
        </xdr:cNvPr>
        <xdr:cNvCxnSpPr/>
      </xdr:nvCxnSpPr>
      <xdr:spPr>
        <a:xfrm>
          <a:off x="14592300" y="97497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20066</xdr:rowOff>
    </xdr:from>
    <xdr:to>
      <xdr:col>72</xdr:col>
      <xdr:colOff>38100</xdr:colOff>
      <xdr:row>56</xdr:row>
      <xdr:rowOff>121666</xdr:rowOff>
    </xdr:to>
    <xdr:sp macro="" textlink="">
      <xdr:nvSpPr>
        <xdr:cNvPr id="544" name="楕円 543">
          <a:extLst>
            <a:ext uri="{FF2B5EF4-FFF2-40B4-BE49-F238E27FC236}">
              <a16:creationId xmlns:a16="http://schemas.microsoft.com/office/drawing/2014/main" id="{2A0AADDC-63A6-436E-8BE8-A8EBB18BBE4C}"/>
            </a:ext>
          </a:extLst>
        </xdr:cNvPr>
        <xdr:cNvSpPr/>
      </xdr:nvSpPr>
      <xdr:spPr>
        <a:xfrm>
          <a:off x="13652500" y="9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70866</xdr:rowOff>
    </xdr:from>
    <xdr:to>
      <xdr:col>76</xdr:col>
      <xdr:colOff>114300</xdr:colOff>
      <xdr:row>56</xdr:row>
      <xdr:rowOff>148590</xdr:rowOff>
    </xdr:to>
    <xdr:cxnSp macro="">
      <xdr:nvCxnSpPr>
        <xdr:cNvPr id="545" name="直線コネクタ 544">
          <a:extLst>
            <a:ext uri="{FF2B5EF4-FFF2-40B4-BE49-F238E27FC236}">
              <a16:creationId xmlns:a16="http://schemas.microsoft.com/office/drawing/2014/main" id="{697CD40B-B37B-4996-8F13-B798BCEF6C5C}"/>
            </a:ext>
          </a:extLst>
        </xdr:cNvPr>
        <xdr:cNvCxnSpPr/>
      </xdr:nvCxnSpPr>
      <xdr:spPr>
        <a:xfrm>
          <a:off x="13703300" y="967206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31496</xdr:rowOff>
    </xdr:from>
    <xdr:to>
      <xdr:col>67</xdr:col>
      <xdr:colOff>101600</xdr:colOff>
      <xdr:row>56</xdr:row>
      <xdr:rowOff>133096</xdr:rowOff>
    </xdr:to>
    <xdr:sp macro="" textlink="">
      <xdr:nvSpPr>
        <xdr:cNvPr id="546" name="楕円 545">
          <a:extLst>
            <a:ext uri="{FF2B5EF4-FFF2-40B4-BE49-F238E27FC236}">
              <a16:creationId xmlns:a16="http://schemas.microsoft.com/office/drawing/2014/main" id="{270B53AC-E0D4-470E-9A45-94CD3D7D6556}"/>
            </a:ext>
          </a:extLst>
        </xdr:cNvPr>
        <xdr:cNvSpPr/>
      </xdr:nvSpPr>
      <xdr:spPr>
        <a:xfrm>
          <a:off x="12763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70866</xdr:rowOff>
    </xdr:from>
    <xdr:to>
      <xdr:col>71</xdr:col>
      <xdr:colOff>177800</xdr:colOff>
      <xdr:row>56</xdr:row>
      <xdr:rowOff>82296</xdr:rowOff>
    </xdr:to>
    <xdr:cxnSp macro="">
      <xdr:nvCxnSpPr>
        <xdr:cNvPr id="547" name="直線コネクタ 546">
          <a:extLst>
            <a:ext uri="{FF2B5EF4-FFF2-40B4-BE49-F238E27FC236}">
              <a16:creationId xmlns:a16="http://schemas.microsoft.com/office/drawing/2014/main" id="{4B9B72D5-BF7B-4414-A9D2-8CD19D4FE22B}"/>
            </a:ext>
          </a:extLst>
        </xdr:cNvPr>
        <xdr:cNvCxnSpPr/>
      </xdr:nvCxnSpPr>
      <xdr:spPr>
        <a:xfrm flipV="1">
          <a:off x="12814300" y="96720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548" name="n_1aveValue【保健センター・保健所】&#10;有形固定資産減価償却率">
          <a:extLst>
            <a:ext uri="{FF2B5EF4-FFF2-40B4-BE49-F238E27FC236}">
              <a16:creationId xmlns:a16="http://schemas.microsoft.com/office/drawing/2014/main" id="{4B5848D8-D4F6-438C-BB52-C0B1CC9D11BF}"/>
            </a:ext>
          </a:extLst>
        </xdr:cNvPr>
        <xdr:cNvSpPr txBox="1"/>
      </xdr:nvSpPr>
      <xdr:spPr>
        <a:xfrm>
          <a:off x="15266044" y="995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549" name="n_2aveValue【保健センター・保健所】&#10;有形固定資産減価償却率">
          <a:extLst>
            <a:ext uri="{FF2B5EF4-FFF2-40B4-BE49-F238E27FC236}">
              <a16:creationId xmlns:a16="http://schemas.microsoft.com/office/drawing/2014/main" id="{796080EC-46C3-4ED0-88E0-5DB3CE5016D2}"/>
            </a:ext>
          </a:extLst>
        </xdr:cNvPr>
        <xdr:cNvSpPr txBox="1"/>
      </xdr:nvSpPr>
      <xdr:spPr>
        <a:xfrm>
          <a:off x="143897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550" name="n_3aveValue【保健センター・保健所】&#10;有形固定資産減価償却率">
          <a:extLst>
            <a:ext uri="{FF2B5EF4-FFF2-40B4-BE49-F238E27FC236}">
              <a16:creationId xmlns:a16="http://schemas.microsoft.com/office/drawing/2014/main" id="{7FD68329-6DB1-43C9-A27C-9B49CE973ED4}"/>
            </a:ext>
          </a:extLst>
        </xdr:cNvPr>
        <xdr:cNvSpPr txBox="1"/>
      </xdr:nvSpPr>
      <xdr:spPr>
        <a:xfrm>
          <a:off x="13500744" y="994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80789</xdr:rowOff>
    </xdr:from>
    <xdr:ext cx="405111" cy="259045"/>
    <xdr:sp macro="" textlink="">
      <xdr:nvSpPr>
        <xdr:cNvPr id="551" name="n_4aveValue【保健センター・保健所】&#10;有形固定資産減価償却率">
          <a:extLst>
            <a:ext uri="{FF2B5EF4-FFF2-40B4-BE49-F238E27FC236}">
              <a16:creationId xmlns:a16="http://schemas.microsoft.com/office/drawing/2014/main" id="{54559EC1-14D0-4AB9-8A45-F20EF52E04BE}"/>
            </a:ext>
          </a:extLst>
        </xdr:cNvPr>
        <xdr:cNvSpPr txBox="1"/>
      </xdr:nvSpPr>
      <xdr:spPr>
        <a:xfrm>
          <a:off x="12611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1D46630A-1A95-4452-8184-7D80FB68BBE1}"/>
            </a:ext>
          </a:extLst>
        </xdr:cNvPr>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44467</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D7B7A989-DAAC-438E-AD84-C9110C951E36}"/>
            </a:ext>
          </a:extLst>
        </xdr:cNvPr>
        <xdr:cNvSpPr txBox="1"/>
      </xdr:nvSpPr>
      <xdr:spPr>
        <a:xfrm>
          <a:off x="14389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138193</xdr:rowOff>
    </xdr:from>
    <xdr:ext cx="405111" cy="259045"/>
    <xdr:sp macro="" textlink="">
      <xdr:nvSpPr>
        <xdr:cNvPr id="554" name="n_3mainValue【保健センター・保健所】&#10;有形固定資産減価償却率">
          <a:extLst>
            <a:ext uri="{FF2B5EF4-FFF2-40B4-BE49-F238E27FC236}">
              <a16:creationId xmlns:a16="http://schemas.microsoft.com/office/drawing/2014/main" id="{3AD35780-78E1-4F5C-AC9C-3B0382EAA494}"/>
            </a:ext>
          </a:extLst>
        </xdr:cNvPr>
        <xdr:cNvSpPr txBox="1"/>
      </xdr:nvSpPr>
      <xdr:spPr>
        <a:xfrm>
          <a:off x="13500744" y="939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149623</xdr:rowOff>
    </xdr:from>
    <xdr:ext cx="405111" cy="259045"/>
    <xdr:sp macro="" textlink="">
      <xdr:nvSpPr>
        <xdr:cNvPr id="555" name="n_4mainValue【保健センター・保健所】&#10;有形固定資産減価償却率">
          <a:extLst>
            <a:ext uri="{FF2B5EF4-FFF2-40B4-BE49-F238E27FC236}">
              <a16:creationId xmlns:a16="http://schemas.microsoft.com/office/drawing/2014/main" id="{6970FB67-DC79-4AB9-ADFB-7F183341B752}"/>
            </a:ext>
          </a:extLst>
        </xdr:cNvPr>
        <xdr:cNvSpPr txBox="1"/>
      </xdr:nvSpPr>
      <xdr:spPr>
        <a:xfrm>
          <a:off x="12611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87B06E7E-7C25-4528-81F4-6226272F16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EE666738-11B6-4EA8-9BBF-AF5E8F1B4E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9280054B-5394-4D86-9666-AA5C29F1D0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0F70CB38-10D8-48DE-BE77-55839B569B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FF958DB6-2548-4A69-B80F-1BA7C2906A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44F32AEE-70BA-489B-9BDB-2D5B654262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B47B4C54-955A-4193-87E4-034D367EB4F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E353BF8F-C79C-4F3F-BF0A-F19DD19448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D983506C-AF98-40E1-A511-5E93E14AB0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490FE7B3-8111-41D9-A46C-B82A6BC109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a:extLst>
            <a:ext uri="{FF2B5EF4-FFF2-40B4-BE49-F238E27FC236}">
              <a16:creationId xmlns:a16="http://schemas.microsoft.com/office/drawing/2014/main" id="{A3654F94-6C05-4609-B2CB-8ADEB23BFA5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a:extLst>
            <a:ext uri="{FF2B5EF4-FFF2-40B4-BE49-F238E27FC236}">
              <a16:creationId xmlns:a16="http://schemas.microsoft.com/office/drawing/2014/main" id="{34632692-8FC9-4A79-96E8-B4612BD8F52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a:extLst>
            <a:ext uri="{FF2B5EF4-FFF2-40B4-BE49-F238E27FC236}">
              <a16:creationId xmlns:a16="http://schemas.microsoft.com/office/drawing/2014/main" id="{0F677E0A-D274-4D80-84C8-A1B16426305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a:extLst>
            <a:ext uri="{FF2B5EF4-FFF2-40B4-BE49-F238E27FC236}">
              <a16:creationId xmlns:a16="http://schemas.microsoft.com/office/drawing/2014/main" id="{77E9BEA4-D704-4520-95EC-52545BAF95C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a:extLst>
            <a:ext uri="{FF2B5EF4-FFF2-40B4-BE49-F238E27FC236}">
              <a16:creationId xmlns:a16="http://schemas.microsoft.com/office/drawing/2014/main" id="{EC643F96-F483-45C9-B245-27DB7735528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a:extLst>
            <a:ext uri="{FF2B5EF4-FFF2-40B4-BE49-F238E27FC236}">
              <a16:creationId xmlns:a16="http://schemas.microsoft.com/office/drawing/2014/main" id="{2B058205-A434-4765-9E8C-CDE23D6961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a:extLst>
            <a:ext uri="{FF2B5EF4-FFF2-40B4-BE49-F238E27FC236}">
              <a16:creationId xmlns:a16="http://schemas.microsoft.com/office/drawing/2014/main" id="{36FDFECD-EE79-4AF6-A7EE-C2B08BB4445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a:extLst>
            <a:ext uri="{FF2B5EF4-FFF2-40B4-BE49-F238E27FC236}">
              <a16:creationId xmlns:a16="http://schemas.microsoft.com/office/drawing/2014/main" id="{195D7A6B-5C94-4F2D-AA7D-5B71B1F255E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1A8B605C-F645-415E-8A19-41FFBEE939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781BBB1F-B673-462D-898A-95DE321C2C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62195CB6-C0CA-498C-A793-907F7F2D3A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7" name="直線コネクタ 576">
          <a:extLst>
            <a:ext uri="{FF2B5EF4-FFF2-40B4-BE49-F238E27FC236}">
              <a16:creationId xmlns:a16="http://schemas.microsoft.com/office/drawing/2014/main" id="{AB175DAC-E05B-4EF8-B86B-0D3647C0AEB5}"/>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36D34ABA-E701-4D57-9D7D-E8057054B149}"/>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9" name="直線コネクタ 578">
          <a:extLst>
            <a:ext uri="{FF2B5EF4-FFF2-40B4-BE49-F238E27FC236}">
              <a16:creationId xmlns:a16="http://schemas.microsoft.com/office/drawing/2014/main" id="{7879FE3E-5833-47F2-981E-098A665CF66A}"/>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44F3E683-50D6-4ACC-A232-056D111B24E7}"/>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81" name="直線コネクタ 580">
          <a:extLst>
            <a:ext uri="{FF2B5EF4-FFF2-40B4-BE49-F238E27FC236}">
              <a16:creationId xmlns:a16="http://schemas.microsoft.com/office/drawing/2014/main" id="{7A94D55A-9D97-4874-9F63-6BB6A44FE5ED}"/>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83C8BD10-A319-4CDA-84ED-2B93E3991706}"/>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3" name="フローチャート: 判断 582">
          <a:extLst>
            <a:ext uri="{FF2B5EF4-FFF2-40B4-BE49-F238E27FC236}">
              <a16:creationId xmlns:a16="http://schemas.microsoft.com/office/drawing/2014/main" id="{63A5585A-F876-4A2F-9306-A91EDA16246C}"/>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584" name="フローチャート: 判断 583">
          <a:extLst>
            <a:ext uri="{FF2B5EF4-FFF2-40B4-BE49-F238E27FC236}">
              <a16:creationId xmlns:a16="http://schemas.microsoft.com/office/drawing/2014/main" id="{FC593DFB-1406-4340-BBFC-E49BF44EEFCA}"/>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5" name="フローチャート: 判断 584">
          <a:extLst>
            <a:ext uri="{FF2B5EF4-FFF2-40B4-BE49-F238E27FC236}">
              <a16:creationId xmlns:a16="http://schemas.microsoft.com/office/drawing/2014/main" id="{40B58175-C5E7-462D-A647-FD1D55E16A03}"/>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6" name="フローチャート: 判断 585">
          <a:extLst>
            <a:ext uri="{FF2B5EF4-FFF2-40B4-BE49-F238E27FC236}">
              <a16:creationId xmlns:a16="http://schemas.microsoft.com/office/drawing/2014/main" id="{CF94CFB1-B148-4D23-B980-546D7EC076F6}"/>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87" name="フローチャート: 判断 586">
          <a:extLst>
            <a:ext uri="{FF2B5EF4-FFF2-40B4-BE49-F238E27FC236}">
              <a16:creationId xmlns:a16="http://schemas.microsoft.com/office/drawing/2014/main" id="{43B38741-C441-4549-BB87-EF16A34473C4}"/>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E054B69E-66A0-4B1F-A8B4-CDE973470C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0F768C6-28FC-4139-B64E-08C1807F04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9D1C18D-B963-4B76-A086-F14607D4219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2922954-5489-48C4-8DCB-F9523AADAC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217B592C-6E0A-48AC-913F-EBBA7FA924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152654</xdr:rowOff>
    </xdr:from>
    <xdr:to>
      <xdr:col>116</xdr:col>
      <xdr:colOff>114300</xdr:colOff>
      <xdr:row>63</xdr:row>
      <xdr:rowOff>82804</xdr:rowOff>
    </xdr:to>
    <xdr:sp macro="" textlink="">
      <xdr:nvSpPr>
        <xdr:cNvPr id="593" name="楕円 592">
          <a:extLst>
            <a:ext uri="{FF2B5EF4-FFF2-40B4-BE49-F238E27FC236}">
              <a16:creationId xmlns:a16="http://schemas.microsoft.com/office/drawing/2014/main" id="{E3A909A0-6570-4E13-A2BA-F1FFE9820DB6}"/>
            </a:ext>
          </a:extLst>
        </xdr:cNvPr>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67581</xdr:rowOff>
    </xdr:from>
    <xdr:ext cx="469744" cy="259045"/>
    <xdr:sp macro="" textlink="">
      <xdr:nvSpPr>
        <xdr:cNvPr id="594" name="【保健センター・保健所】&#10;一人当たり面積該当値テキスト">
          <a:extLst>
            <a:ext uri="{FF2B5EF4-FFF2-40B4-BE49-F238E27FC236}">
              <a16:creationId xmlns:a16="http://schemas.microsoft.com/office/drawing/2014/main" id="{D7BC187C-56E4-42DF-BA65-A05312A2FF48}"/>
            </a:ext>
          </a:extLst>
        </xdr:cNvPr>
        <xdr:cNvSpPr txBox="1"/>
      </xdr:nvSpPr>
      <xdr:spPr>
        <a:xfrm>
          <a:off x="22199600" y="1069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595" name="楕円 594">
          <a:extLst>
            <a:ext uri="{FF2B5EF4-FFF2-40B4-BE49-F238E27FC236}">
              <a16:creationId xmlns:a16="http://schemas.microsoft.com/office/drawing/2014/main" id="{638B6A01-D503-4904-ADFA-5A118C9732FE}"/>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34290</xdr:rowOff>
    </xdr:to>
    <xdr:cxnSp macro="">
      <xdr:nvCxnSpPr>
        <xdr:cNvPr id="596" name="直線コネクタ 595">
          <a:extLst>
            <a:ext uri="{FF2B5EF4-FFF2-40B4-BE49-F238E27FC236}">
              <a16:creationId xmlns:a16="http://schemas.microsoft.com/office/drawing/2014/main" id="{00D40639-80DF-4637-9F65-E9E48A060F48}"/>
            </a:ext>
          </a:extLst>
        </xdr:cNvPr>
        <xdr:cNvCxnSpPr/>
      </xdr:nvCxnSpPr>
      <xdr:spPr>
        <a:xfrm flipV="1">
          <a:off x="21323300" y="108333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159512</xdr:rowOff>
    </xdr:from>
    <xdr:to>
      <xdr:col>107</xdr:col>
      <xdr:colOff>101600</xdr:colOff>
      <xdr:row>63</xdr:row>
      <xdr:rowOff>89662</xdr:rowOff>
    </xdr:to>
    <xdr:sp macro="" textlink="">
      <xdr:nvSpPr>
        <xdr:cNvPr id="597" name="楕円 596">
          <a:extLst>
            <a:ext uri="{FF2B5EF4-FFF2-40B4-BE49-F238E27FC236}">
              <a16:creationId xmlns:a16="http://schemas.microsoft.com/office/drawing/2014/main" id="{48163D3E-980F-4815-8DF0-EF81153F0BBA}"/>
            </a:ext>
          </a:extLst>
        </xdr:cNvPr>
        <xdr:cNvSpPr/>
      </xdr:nvSpPr>
      <xdr:spPr>
        <a:xfrm>
          <a:off x="20383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38862</xdr:rowOff>
    </xdr:to>
    <xdr:cxnSp macro="">
      <xdr:nvCxnSpPr>
        <xdr:cNvPr id="598" name="直線コネクタ 597">
          <a:extLst>
            <a:ext uri="{FF2B5EF4-FFF2-40B4-BE49-F238E27FC236}">
              <a16:creationId xmlns:a16="http://schemas.microsoft.com/office/drawing/2014/main" id="{1D111835-74BA-42D5-9074-B462BF757A2D}"/>
            </a:ext>
          </a:extLst>
        </xdr:cNvPr>
        <xdr:cNvCxnSpPr/>
      </xdr:nvCxnSpPr>
      <xdr:spPr>
        <a:xfrm flipV="1">
          <a:off x="20434300" y="1083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99" name="楕円 598">
          <a:extLst>
            <a:ext uri="{FF2B5EF4-FFF2-40B4-BE49-F238E27FC236}">
              <a16:creationId xmlns:a16="http://schemas.microsoft.com/office/drawing/2014/main" id="{31DACF84-8DD5-43F5-84F6-967C057051F4}"/>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38862</xdr:rowOff>
    </xdr:from>
    <xdr:to>
      <xdr:col>107</xdr:col>
      <xdr:colOff>50800</xdr:colOff>
      <xdr:row>63</xdr:row>
      <xdr:rowOff>43434</xdr:rowOff>
    </xdr:to>
    <xdr:cxnSp macro="">
      <xdr:nvCxnSpPr>
        <xdr:cNvPr id="600" name="直線コネクタ 599">
          <a:extLst>
            <a:ext uri="{FF2B5EF4-FFF2-40B4-BE49-F238E27FC236}">
              <a16:creationId xmlns:a16="http://schemas.microsoft.com/office/drawing/2014/main" id="{D4C4EF47-DAFC-4A22-AA38-ED311D0BF560}"/>
            </a:ext>
          </a:extLst>
        </xdr:cNvPr>
        <xdr:cNvCxnSpPr/>
      </xdr:nvCxnSpPr>
      <xdr:spPr>
        <a:xfrm flipV="1">
          <a:off x="19545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1" name="楕円 600">
          <a:extLst>
            <a:ext uri="{FF2B5EF4-FFF2-40B4-BE49-F238E27FC236}">
              <a16:creationId xmlns:a16="http://schemas.microsoft.com/office/drawing/2014/main" id="{EC942A5F-52C2-4848-9D61-D136A2199B2A}"/>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48006</xdr:rowOff>
    </xdr:to>
    <xdr:cxnSp macro="">
      <xdr:nvCxnSpPr>
        <xdr:cNvPr id="602" name="直線コネクタ 601">
          <a:extLst>
            <a:ext uri="{FF2B5EF4-FFF2-40B4-BE49-F238E27FC236}">
              <a16:creationId xmlns:a16="http://schemas.microsoft.com/office/drawing/2014/main" id="{0856FE00-7BC4-48FE-9E38-F75973453A27}"/>
            </a:ext>
          </a:extLst>
        </xdr:cNvPr>
        <xdr:cNvCxnSpPr/>
      </xdr:nvCxnSpPr>
      <xdr:spPr>
        <a:xfrm flipV="1">
          <a:off x="18656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03" name="n_1aveValue【保健センター・保健所】&#10;一人当たり面積">
          <a:extLst>
            <a:ext uri="{FF2B5EF4-FFF2-40B4-BE49-F238E27FC236}">
              <a16:creationId xmlns:a16="http://schemas.microsoft.com/office/drawing/2014/main" id="{5D721376-D3FE-46FE-B2BF-CCE9AAC816D9}"/>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4" name="n_2aveValue【保健センター・保健所】&#10;一人当たり面積">
          <a:extLst>
            <a:ext uri="{FF2B5EF4-FFF2-40B4-BE49-F238E27FC236}">
              <a16:creationId xmlns:a16="http://schemas.microsoft.com/office/drawing/2014/main" id="{D4EEF4D3-97EC-41E4-804F-9DB3A3E564ED}"/>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05" name="n_3aveValue【保健センター・保健所】&#10;一人当たり面積">
          <a:extLst>
            <a:ext uri="{FF2B5EF4-FFF2-40B4-BE49-F238E27FC236}">
              <a16:creationId xmlns:a16="http://schemas.microsoft.com/office/drawing/2014/main" id="{E8B65AAF-CCDA-485F-A3A6-430E7D9C0702}"/>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06" name="n_4aveValue【保健センター・保健所】&#10;一人当たり面積">
          <a:extLst>
            <a:ext uri="{FF2B5EF4-FFF2-40B4-BE49-F238E27FC236}">
              <a16:creationId xmlns:a16="http://schemas.microsoft.com/office/drawing/2014/main" id="{3F4D9979-6649-4CF6-8107-5D27E5D731C8}"/>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607" name="n_1mainValue【保健センター・保健所】&#10;一人当たり面積">
          <a:extLst>
            <a:ext uri="{FF2B5EF4-FFF2-40B4-BE49-F238E27FC236}">
              <a16:creationId xmlns:a16="http://schemas.microsoft.com/office/drawing/2014/main" id="{27E942B8-9FC0-4A41-B8E2-11E6FA82A906}"/>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608" name="n_2mainValue【保健センター・保健所】&#10;一人当たり面積">
          <a:extLst>
            <a:ext uri="{FF2B5EF4-FFF2-40B4-BE49-F238E27FC236}">
              <a16:creationId xmlns:a16="http://schemas.microsoft.com/office/drawing/2014/main" id="{41712C26-0FDA-4ABD-BFE0-DE1369F92E6C}"/>
            </a:ext>
          </a:extLst>
        </xdr:cNvPr>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609" name="n_3mainValue【保健センター・保健所】&#10;一人当たり面積">
          <a:extLst>
            <a:ext uri="{FF2B5EF4-FFF2-40B4-BE49-F238E27FC236}">
              <a16:creationId xmlns:a16="http://schemas.microsoft.com/office/drawing/2014/main" id="{9C7EA044-866C-4018-B1D5-EA80E789E1ED}"/>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0" name="n_4mainValue【保健センター・保健所】&#10;一人当たり面積">
          <a:extLst>
            <a:ext uri="{FF2B5EF4-FFF2-40B4-BE49-F238E27FC236}">
              <a16:creationId xmlns:a16="http://schemas.microsoft.com/office/drawing/2014/main" id="{247002F5-EAD2-4816-B008-1871B7FFCB4A}"/>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F550C023-E7E7-4B93-B067-DB7E896975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C4CF872B-5DCC-4C76-B2C8-B7E899321B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27C83692-DB16-4F38-ABAA-3047A611F4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6DF02C21-8086-4DBA-B521-6E0995FD62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F38E7BC3-2488-4292-8122-B05A28F4D6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FF92B502-B1CB-4779-B2A7-8F0703684D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08A40BBB-E118-405C-B54C-D4A913033E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1578179C-4B59-4FB7-8537-E0DCE0B65F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7A4DA3D1-439F-4FA1-99EB-13183ACA959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46F68313-8C94-4B8B-B914-EBDDF479A9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D9E8812C-3C07-458D-BA0C-136DF99185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ED8B79A1-9796-47BB-90CD-83097B1412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386CBDD0-C273-47A1-869B-D653123BFB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4B98BEF8-E3B9-4890-8163-FB9405BAC5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59DAC6BE-3F89-4B8A-9933-A67011E6154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EC1E67CE-25E0-4BA0-B233-735AB55450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305FD037-C4A1-4350-A051-2DA921B40F2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EBDE829A-FB02-461F-80FD-22AEC15F4D6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31A9B25D-A130-4F95-B8A2-3E6A5C9C556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AD100522-F847-44E3-BB76-068F87CEAE0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D3AD59A5-6239-4E43-B9E9-EDAE3CAE5FC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2AF278FD-0989-442F-A31D-1CC96668C7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51597849-DEF4-45A2-A31A-ED28CAB0C69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62B381E8-F9AB-49F8-9AC4-482757C37C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5" name="直線コネクタ 634">
          <a:extLst>
            <a:ext uri="{FF2B5EF4-FFF2-40B4-BE49-F238E27FC236}">
              <a16:creationId xmlns:a16="http://schemas.microsoft.com/office/drawing/2014/main" id="{16A99AF3-D49B-469C-8350-8B8A0EEA7146}"/>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6" name="【消防施設】&#10;有形固定資産減価償却率最小値テキスト">
          <a:extLst>
            <a:ext uri="{FF2B5EF4-FFF2-40B4-BE49-F238E27FC236}">
              <a16:creationId xmlns:a16="http://schemas.microsoft.com/office/drawing/2014/main" id="{3C0B4AD5-F288-40FA-9B15-0DD4555CBC5C}"/>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7" name="直線コネクタ 636">
          <a:extLst>
            <a:ext uri="{FF2B5EF4-FFF2-40B4-BE49-F238E27FC236}">
              <a16:creationId xmlns:a16="http://schemas.microsoft.com/office/drawing/2014/main" id="{5DBB1B8E-A8EB-4693-A96E-B7AC36132C23}"/>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0E85647E-B8B1-4147-AE67-F6D24C99455F}"/>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9" name="直線コネクタ 638">
          <a:extLst>
            <a:ext uri="{FF2B5EF4-FFF2-40B4-BE49-F238E27FC236}">
              <a16:creationId xmlns:a16="http://schemas.microsoft.com/office/drawing/2014/main" id="{CF93C501-7A58-48CC-9A6A-0AB73940D5E1}"/>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2355E0BB-6056-46B4-A0D1-10D3547A9029}"/>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1" name="フローチャート: 判断 640">
          <a:extLst>
            <a:ext uri="{FF2B5EF4-FFF2-40B4-BE49-F238E27FC236}">
              <a16:creationId xmlns:a16="http://schemas.microsoft.com/office/drawing/2014/main" id="{E04C9BDB-6B20-46BE-AD80-C9A78B95883C}"/>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2" name="フローチャート: 判断 641">
          <a:extLst>
            <a:ext uri="{FF2B5EF4-FFF2-40B4-BE49-F238E27FC236}">
              <a16:creationId xmlns:a16="http://schemas.microsoft.com/office/drawing/2014/main" id="{48C5CCC0-0FC6-43B3-8B8A-2AB57235301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3" name="フローチャート: 判断 642">
          <a:extLst>
            <a:ext uri="{FF2B5EF4-FFF2-40B4-BE49-F238E27FC236}">
              <a16:creationId xmlns:a16="http://schemas.microsoft.com/office/drawing/2014/main" id="{E9708B4D-A8AD-4494-8678-7EE5B45C5D0E}"/>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4" name="フローチャート: 判断 643">
          <a:extLst>
            <a:ext uri="{FF2B5EF4-FFF2-40B4-BE49-F238E27FC236}">
              <a16:creationId xmlns:a16="http://schemas.microsoft.com/office/drawing/2014/main" id="{2BE2FDDF-C56C-4CFD-A997-33A8AD590E89}"/>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45" name="フローチャート: 判断 644">
          <a:extLst>
            <a:ext uri="{FF2B5EF4-FFF2-40B4-BE49-F238E27FC236}">
              <a16:creationId xmlns:a16="http://schemas.microsoft.com/office/drawing/2014/main" id="{6BB1A514-3717-493E-B296-82798023A0AF}"/>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B2CE226D-1F10-4F64-B791-A87219EBEC2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7A9DCBFE-0CCE-4A93-8315-6A31795050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9FEE0B6-89FC-4516-BF6A-2E6FC689A9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12F8E634-D8A8-4464-AED9-2ABDC5B051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3EA8C74-B181-46FD-A3A3-A010B9735A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651" name="楕円 650">
          <a:extLst>
            <a:ext uri="{FF2B5EF4-FFF2-40B4-BE49-F238E27FC236}">
              <a16:creationId xmlns:a16="http://schemas.microsoft.com/office/drawing/2014/main" id="{8D830AFF-55E8-42CB-86A0-64A6CC68E287}"/>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E60A61F2-756B-42CC-A0CD-B8FE41EAF600}"/>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53" name="楕円 652">
          <a:extLst>
            <a:ext uri="{FF2B5EF4-FFF2-40B4-BE49-F238E27FC236}">
              <a16:creationId xmlns:a16="http://schemas.microsoft.com/office/drawing/2014/main" id="{7D3194DC-832E-484B-A237-6D0C28D444F0}"/>
            </a:ext>
          </a:extLst>
        </xdr:cNvPr>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137161</xdr:rowOff>
    </xdr:to>
    <xdr:cxnSp macro="">
      <xdr:nvCxnSpPr>
        <xdr:cNvPr id="654" name="直線コネクタ 653">
          <a:extLst>
            <a:ext uri="{FF2B5EF4-FFF2-40B4-BE49-F238E27FC236}">
              <a16:creationId xmlns:a16="http://schemas.microsoft.com/office/drawing/2014/main" id="{D06E8FB7-550D-46D0-8293-3B3F78EF602E}"/>
            </a:ext>
          </a:extLst>
        </xdr:cNvPr>
        <xdr:cNvCxnSpPr/>
      </xdr:nvCxnSpPr>
      <xdr:spPr>
        <a:xfrm>
          <a:off x="15481300" y="139827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164464</xdr:rowOff>
    </xdr:from>
    <xdr:to>
      <xdr:col>76</xdr:col>
      <xdr:colOff>165100</xdr:colOff>
      <xdr:row>81</xdr:row>
      <xdr:rowOff>94614</xdr:rowOff>
    </xdr:to>
    <xdr:sp macro="" textlink="">
      <xdr:nvSpPr>
        <xdr:cNvPr id="655" name="楕円 654">
          <a:extLst>
            <a:ext uri="{FF2B5EF4-FFF2-40B4-BE49-F238E27FC236}">
              <a16:creationId xmlns:a16="http://schemas.microsoft.com/office/drawing/2014/main" id="{DCA6B6E6-7FFB-4C02-9804-A1A9F0E77827}"/>
            </a:ext>
          </a:extLst>
        </xdr:cNvPr>
        <xdr:cNvSpPr/>
      </xdr:nvSpPr>
      <xdr:spPr>
        <a:xfrm>
          <a:off x="14541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43814</xdr:rowOff>
    </xdr:from>
    <xdr:to>
      <xdr:col>81</xdr:col>
      <xdr:colOff>50800</xdr:colOff>
      <xdr:row>81</xdr:row>
      <xdr:rowOff>95250</xdr:rowOff>
    </xdr:to>
    <xdr:cxnSp macro="">
      <xdr:nvCxnSpPr>
        <xdr:cNvPr id="656" name="直線コネクタ 655">
          <a:extLst>
            <a:ext uri="{FF2B5EF4-FFF2-40B4-BE49-F238E27FC236}">
              <a16:creationId xmlns:a16="http://schemas.microsoft.com/office/drawing/2014/main" id="{E63F106B-B417-487F-BA1C-35867B1982E2}"/>
            </a:ext>
          </a:extLst>
        </xdr:cNvPr>
        <xdr:cNvCxnSpPr/>
      </xdr:nvCxnSpPr>
      <xdr:spPr>
        <a:xfrm>
          <a:off x="14592300" y="139312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57" name="楕円 656">
          <a:extLst>
            <a:ext uri="{FF2B5EF4-FFF2-40B4-BE49-F238E27FC236}">
              <a16:creationId xmlns:a16="http://schemas.microsoft.com/office/drawing/2014/main" id="{74C56762-93B9-4E40-9BAC-2029844503B9}"/>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43814</xdr:rowOff>
    </xdr:to>
    <xdr:cxnSp macro="">
      <xdr:nvCxnSpPr>
        <xdr:cNvPr id="658" name="直線コネクタ 657">
          <a:extLst>
            <a:ext uri="{FF2B5EF4-FFF2-40B4-BE49-F238E27FC236}">
              <a16:creationId xmlns:a16="http://schemas.microsoft.com/office/drawing/2014/main" id="{FE42FFBF-DBFE-46BA-BDAE-048F35E9EDDC}"/>
            </a:ext>
          </a:extLst>
        </xdr:cNvPr>
        <xdr:cNvCxnSpPr/>
      </xdr:nvCxnSpPr>
      <xdr:spPr>
        <a:xfrm>
          <a:off x="13703300" y="13879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74930</xdr:rowOff>
    </xdr:from>
    <xdr:to>
      <xdr:col>67</xdr:col>
      <xdr:colOff>101600</xdr:colOff>
      <xdr:row>81</xdr:row>
      <xdr:rowOff>5080</xdr:rowOff>
    </xdr:to>
    <xdr:sp macro="" textlink="">
      <xdr:nvSpPr>
        <xdr:cNvPr id="659" name="楕円 658">
          <a:extLst>
            <a:ext uri="{FF2B5EF4-FFF2-40B4-BE49-F238E27FC236}">
              <a16:creationId xmlns:a16="http://schemas.microsoft.com/office/drawing/2014/main" id="{827C20A4-8933-4BBA-885C-963B412D1CEE}"/>
            </a:ext>
          </a:extLst>
        </xdr:cNvPr>
        <xdr:cNvSpPr/>
      </xdr:nvSpPr>
      <xdr:spPr>
        <a:xfrm>
          <a:off x="12763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80</xdr:row>
      <xdr:rowOff>163830</xdr:rowOff>
    </xdr:to>
    <xdr:cxnSp macro="">
      <xdr:nvCxnSpPr>
        <xdr:cNvPr id="660" name="直線コネクタ 659">
          <a:extLst>
            <a:ext uri="{FF2B5EF4-FFF2-40B4-BE49-F238E27FC236}">
              <a16:creationId xmlns:a16="http://schemas.microsoft.com/office/drawing/2014/main" id="{6896CB47-7882-4C75-9C0B-FC6DAED7014F}"/>
            </a:ext>
          </a:extLst>
        </xdr:cNvPr>
        <xdr:cNvCxnSpPr/>
      </xdr:nvCxnSpPr>
      <xdr:spPr>
        <a:xfrm>
          <a:off x="12814300" y="13841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61" name="n_1aveValue【消防施設】&#10;有形固定資産減価償却率">
          <a:extLst>
            <a:ext uri="{FF2B5EF4-FFF2-40B4-BE49-F238E27FC236}">
              <a16:creationId xmlns:a16="http://schemas.microsoft.com/office/drawing/2014/main" id="{86B0902F-3BBF-4267-A211-80167EFA59BE}"/>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662" name="n_2aveValue【消防施設】&#10;有形固定資産減価償却率">
          <a:extLst>
            <a:ext uri="{FF2B5EF4-FFF2-40B4-BE49-F238E27FC236}">
              <a16:creationId xmlns:a16="http://schemas.microsoft.com/office/drawing/2014/main" id="{BB0AE9B0-5378-4916-A296-C10CBDB73916}"/>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663" name="n_3aveValue【消防施設】&#10;有形固定資産減価償却率">
          <a:extLst>
            <a:ext uri="{FF2B5EF4-FFF2-40B4-BE49-F238E27FC236}">
              <a16:creationId xmlns:a16="http://schemas.microsoft.com/office/drawing/2014/main" id="{C995B5B3-8296-4CD1-9C95-E4160B5A1315}"/>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664" name="n_4aveValue【消防施設】&#10;有形固定資産減価償却率">
          <a:extLst>
            <a:ext uri="{FF2B5EF4-FFF2-40B4-BE49-F238E27FC236}">
              <a16:creationId xmlns:a16="http://schemas.microsoft.com/office/drawing/2014/main" id="{288FF293-7009-4A64-A654-3D7693C67262}"/>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665" name="n_1mainValue【消防施設】&#10;有形固定資産減価償却率">
          <a:extLst>
            <a:ext uri="{FF2B5EF4-FFF2-40B4-BE49-F238E27FC236}">
              <a16:creationId xmlns:a16="http://schemas.microsoft.com/office/drawing/2014/main" id="{63A146AD-3814-4D75-86CB-5A8CC2813766}"/>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111141</xdr:rowOff>
    </xdr:from>
    <xdr:ext cx="405111" cy="259045"/>
    <xdr:sp macro="" textlink="">
      <xdr:nvSpPr>
        <xdr:cNvPr id="666" name="n_2mainValue【消防施設】&#10;有形固定資産減価償却率">
          <a:extLst>
            <a:ext uri="{FF2B5EF4-FFF2-40B4-BE49-F238E27FC236}">
              <a16:creationId xmlns:a16="http://schemas.microsoft.com/office/drawing/2014/main" id="{F4EE3900-EE6D-4B2A-97EF-14587AC78EE9}"/>
            </a:ext>
          </a:extLst>
        </xdr:cNvPr>
        <xdr:cNvSpPr txBox="1"/>
      </xdr:nvSpPr>
      <xdr:spPr>
        <a:xfrm>
          <a:off x="14389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67" name="n_3mainValue【消防施設】&#10;有形固定資産減価償却率">
          <a:extLst>
            <a:ext uri="{FF2B5EF4-FFF2-40B4-BE49-F238E27FC236}">
              <a16:creationId xmlns:a16="http://schemas.microsoft.com/office/drawing/2014/main" id="{24851FDA-3162-4683-A9A5-0C40560C8D94}"/>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668" name="n_4mainValue【消防施設】&#10;有形固定資産減価償却率">
          <a:extLst>
            <a:ext uri="{FF2B5EF4-FFF2-40B4-BE49-F238E27FC236}">
              <a16:creationId xmlns:a16="http://schemas.microsoft.com/office/drawing/2014/main" id="{C2BDCD33-2AF9-4DAE-9AF6-E17221C5DF44}"/>
            </a:ext>
          </a:extLst>
        </xdr:cNvPr>
        <xdr:cNvSpPr txBox="1"/>
      </xdr:nvSpPr>
      <xdr:spPr>
        <a:xfrm>
          <a:off x="12611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78C85F71-2979-42E8-A000-E9DF8F9CE5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27947C14-77B8-4E5C-B6B8-086C0EA115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F89433F7-5331-441D-90BB-FB00E7E6CF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1AE31CB1-139D-4D69-9E8C-087B0EE9E1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11A94408-7076-4AB6-BA74-CB1F9C98D8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C72881A3-8C16-4316-AE20-8C2CA82542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0E787D86-0299-47CA-89C5-4CA5C8F881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9391D586-5037-49E2-98BD-19B3BD5834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F51DCEA5-B1B6-4080-8284-A8BE8BC411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46775861-ECDD-40A4-9F7B-E2B3BA8EA5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a:extLst>
            <a:ext uri="{FF2B5EF4-FFF2-40B4-BE49-F238E27FC236}">
              <a16:creationId xmlns:a16="http://schemas.microsoft.com/office/drawing/2014/main" id="{01DC2761-258A-4E5E-A322-3E3F34CA286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F09B38D4-243F-4638-8703-243BCABCFFA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a:extLst>
            <a:ext uri="{FF2B5EF4-FFF2-40B4-BE49-F238E27FC236}">
              <a16:creationId xmlns:a16="http://schemas.microsoft.com/office/drawing/2014/main" id="{A5DD744C-C952-4874-B8FE-3DCD4253A12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a:extLst>
            <a:ext uri="{FF2B5EF4-FFF2-40B4-BE49-F238E27FC236}">
              <a16:creationId xmlns:a16="http://schemas.microsoft.com/office/drawing/2014/main" id="{81431F55-D7DD-4556-9E75-3497319690E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a:extLst>
            <a:ext uri="{FF2B5EF4-FFF2-40B4-BE49-F238E27FC236}">
              <a16:creationId xmlns:a16="http://schemas.microsoft.com/office/drawing/2014/main" id="{4099E8D0-E7CB-4930-9762-E285D4763F8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a:extLst>
            <a:ext uri="{FF2B5EF4-FFF2-40B4-BE49-F238E27FC236}">
              <a16:creationId xmlns:a16="http://schemas.microsoft.com/office/drawing/2014/main" id="{03763AA9-5CF0-4CCF-840F-EB4AC55CC12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a:extLst>
            <a:ext uri="{FF2B5EF4-FFF2-40B4-BE49-F238E27FC236}">
              <a16:creationId xmlns:a16="http://schemas.microsoft.com/office/drawing/2014/main" id="{A8B110C2-E130-4AEC-8A59-2A0662B0505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a:extLst>
            <a:ext uri="{FF2B5EF4-FFF2-40B4-BE49-F238E27FC236}">
              <a16:creationId xmlns:a16="http://schemas.microsoft.com/office/drawing/2014/main" id="{BDD29168-6DA9-427B-9889-A576FFD8D39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a:extLst>
            <a:ext uri="{FF2B5EF4-FFF2-40B4-BE49-F238E27FC236}">
              <a16:creationId xmlns:a16="http://schemas.microsoft.com/office/drawing/2014/main" id="{E20834BF-34B1-4EF8-8BE6-C410F1F12E1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a:extLst>
            <a:ext uri="{FF2B5EF4-FFF2-40B4-BE49-F238E27FC236}">
              <a16:creationId xmlns:a16="http://schemas.microsoft.com/office/drawing/2014/main" id="{C3335790-2980-481D-BB33-071600358D3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a:extLst>
            <a:ext uri="{FF2B5EF4-FFF2-40B4-BE49-F238E27FC236}">
              <a16:creationId xmlns:a16="http://schemas.microsoft.com/office/drawing/2014/main" id="{3D8A63E8-89F6-437A-97A6-15DAD8BADD1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a:extLst>
            <a:ext uri="{FF2B5EF4-FFF2-40B4-BE49-F238E27FC236}">
              <a16:creationId xmlns:a16="http://schemas.microsoft.com/office/drawing/2014/main" id="{717987E8-4060-4718-A361-2C84D0C6791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49B19C6D-88C2-4113-B90D-27C92D6743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5BAA24FA-2E9A-4D66-B5A6-2E14AA492F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4E0785AD-9301-42D5-8E12-70CBA27EDF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4" name="直線コネクタ 693">
          <a:extLst>
            <a:ext uri="{FF2B5EF4-FFF2-40B4-BE49-F238E27FC236}">
              <a16:creationId xmlns:a16="http://schemas.microsoft.com/office/drawing/2014/main" id="{18FF526A-D672-4C94-8204-D542499955F7}"/>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5" name="【消防施設】&#10;一人当たり面積最小値テキスト">
          <a:extLst>
            <a:ext uri="{FF2B5EF4-FFF2-40B4-BE49-F238E27FC236}">
              <a16:creationId xmlns:a16="http://schemas.microsoft.com/office/drawing/2014/main" id="{04B894E2-D892-43B0-B212-0EDDEB35FD67}"/>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6" name="直線コネクタ 695">
          <a:extLst>
            <a:ext uri="{FF2B5EF4-FFF2-40B4-BE49-F238E27FC236}">
              <a16:creationId xmlns:a16="http://schemas.microsoft.com/office/drawing/2014/main" id="{0914A3D6-2C65-4532-8083-3DDAA7884A19}"/>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7" name="【消防施設】&#10;一人当たり面積最大値テキスト">
          <a:extLst>
            <a:ext uri="{FF2B5EF4-FFF2-40B4-BE49-F238E27FC236}">
              <a16:creationId xmlns:a16="http://schemas.microsoft.com/office/drawing/2014/main" id="{CD61EEDF-C937-48CC-9B51-A49F3DB9362C}"/>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98" name="直線コネクタ 697">
          <a:extLst>
            <a:ext uri="{FF2B5EF4-FFF2-40B4-BE49-F238E27FC236}">
              <a16:creationId xmlns:a16="http://schemas.microsoft.com/office/drawing/2014/main" id="{3C84B1EA-0CA3-4EF0-89CD-671AAA7F301D}"/>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699" name="【消防施設】&#10;一人当たり面積平均値テキスト">
          <a:extLst>
            <a:ext uri="{FF2B5EF4-FFF2-40B4-BE49-F238E27FC236}">
              <a16:creationId xmlns:a16="http://schemas.microsoft.com/office/drawing/2014/main" id="{841FC693-A79C-4AA8-A5E5-6B5341FEAE19}"/>
            </a:ext>
          </a:extLst>
        </xdr:cNvPr>
        <xdr:cNvSpPr txBox="1"/>
      </xdr:nvSpPr>
      <xdr:spPr>
        <a:xfrm>
          <a:off x="22199600" y="1423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00" name="フローチャート: 判断 699">
          <a:extLst>
            <a:ext uri="{FF2B5EF4-FFF2-40B4-BE49-F238E27FC236}">
              <a16:creationId xmlns:a16="http://schemas.microsoft.com/office/drawing/2014/main" id="{32EF3F03-2120-42A7-B2BE-7281F956C12E}"/>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1" name="フローチャート: 判断 700">
          <a:extLst>
            <a:ext uri="{FF2B5EF4-FFF2-40B4-BE49-F238E27FC236}">
              <a16:creationId xmlns:a16="http://schemas.microsoft.com/office/drawing/2014/main" id="{520B069A-59AF-40CC-B6D2-880CD4858AC6}"/>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2" name="フローチャート: 判断 701">
          <a:extLst>
            <a:ext uri="{FF2B5EF4-FFF2-40B4-BE49-F238E27FC236}">
              <a16:creationId xmlns:a16="http://schemas.microsoft.com/office/drawing/2014/main" id="{E2137E6F-1C24-46A8-A5E0-4595CCAACED5}"/>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03" name="フローチャート: 判断 702">
          <a:extLst>
            <a:ext uri="{FF2B5EF4-FFF2-40B4-BE49-F238E27FC236}">
              <a16:creationId xmlns:a16="http://schemas.microsoft.com/office/drawing/2014/main" id="{A627300A-69EB-4638-9BA8-B4FA5137DBB5}"/>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4" name="フローチャート: 判断 703">
          <a:extLst>
            <a:ext uri="{FF2B5EF4-FFF2-40B4-BE49-F238E27FC236}">
              <a16:creationId xmlns:a16="http://schemas.microsoft.com/office/drawing/2014/main" id="{386AF28B-FB9F-48A7-8577-A48BA07BA4B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8CB87AED-81CA-409A-8250-55B73DAA02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999EF7C7-CF08-4E54-835C-B400935F6D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B30C7B8-F3EF-47FF-A8CB-4EBA29E261B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2166653-8645-4FE2-BAD8-55E1F4029F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C7E7CAA-1D4C-40A7-9069-F8C6F187E3B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49349</xdr:rowOff>
    </xdr:from>
    <xdr:to>
      <xdr:col>116</xdr:col>
      <xdr:colOff>114300</xdr:colOff>
      <xdr:row>80</xdr:row>
      <xdr:rowOff>150949</xdr:rowOff>
    </xdr:to>
    <xdr:sp macro="" textlink="">
      <xdr:nvSpPr>
        <xdr:cNvPr id="710" name="楕円 709">
          <a:extLst>
            <a:ext uri="{FF2B5EF4-FFF2-40B4-BE49-F238E27FC236}">
              <a16:creationId xmlns:a16="http://schemas.microsoft.com/office/drawing/2014/main" id="{4CCC61C8-E860-492F-AE31-DE4438DC99CA}"/>
            </a:ext>
          </a:extLst>
        </xdr:cNvPr>
        <xdr:cNvSpPr/>
      </xdr:nvSpPr>
      <xdr:spPr>
        <a:xfrm>
          <a:off x="221107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72226</xdr:rowOff>
    </xdr:from>
    <xdr:ext cx="469744" cy="259045"/>
    <xdr:sp macro="" textlink="">
      <xdr:nvSpPr>
        <xdr:cNvPr id="711" name="【消防施設】&#10;一人当たり面積該当値テキスト">
          <a:extLst>
            <a:ext uri="{FF2B5EF4-FFF2-40B4-BE49-F238E27FC236}">
              <a16:creationId xmlns:a16="http://schemas.microsoft.com/office/drawing/2014/main" id="{FC43EAA9-0AEF-45F6-A632-38559B96C9D1}"/>
            </a:ext>
          </a:extLst>
        </xdr:cNvPr>
        <xdr:cNvSpPr txBox="1"/>
      </xdr:nvSpPr>
      <xdr:spPr>
        <a:xfrm>
          <a:off x="22199600" y="1361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78739</xdr:rowOff>
    </xdr:from>
    <xdr:to>
      <xdr:col>112</xdr:col>
      <xdr:colOff>38100</xdr:colOff>
      <xdr:row>81</xdr:row>
      <xdr:rowOff>8889</xdr:rowOff>
    </xdr:to>
    <xdr:sp macro="" textlink="">
      <xdr:nvSpPr>
        <xdr:cNvPr id="712" name="楕円 711">
          <a:extLst>
            <a:ext uri="{FF2B5EF4-FFF2-40B4-BE49-F238E27FC236}">
              <a16:creationId xmlns:a16="http://schemas.microsoft.com/office/drawing/2014/main" id="{94996726-997C-4999-B614-843F09135FC9}"/>
            </a:ext>
          </a:extLst>
        </xdr:cNvPr>
        <xdr:cNvSpPr/>
      </xdr:nvSpPr>
      <xdr:spPr>
        <a:xfrm>
          <a:off x="2127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100149</xdr:rowOff>
    </xdr:from>
    <xdr:to>
      <xdr:col>116</xdr:col>
      <xdr:colOff>63500</xdr:colOff>
      <xdr:row>80</xdr:row>
      <xdr:rowOff>129539</xdr:rowOff>
    </xdr:to>
    <xdr:cxnSp macro="">
      <xdr:nvCxnSpPr>
        <xdr:cNvPr id="713" name="直線コネクタ 712">
          <a:extLst>
            <a:ext uri="{FF2B5EF4-FFF2-40B4-BE49-F238E27FC236}">
              <a16:creationId xmlns:a16="http://schemas.microsoft.com/office/drawing/2014/main" id="{4566323E-37BA-40CC-9DE3-C162D7A7C20D}"/>
            </a:ext>
          </a:extLst>
        </xdr:cNvPr>
        <xdr:cNvCxnSpPr/>
      </xdr:nvCxnSpPr>
      <xdr:spPr>
        <a:xfrm flipV="1">
          <a:off x="21323300" y="1381614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117929</xdr:rowOff>
    </xdr:from>
    <xdr:to>
      <xdr:col>107</xdr:col>
      <xdr:colOff>101600</xdr:colOff>
      <xdr:row>81</xdr:row>
      <xdr:rowOff>48079</xdr:rowOff>
    </xdr:to>
    <xdr:sp macro="" textlink="">
      <xdr:nvSpPr>
        <xdr:cNvPr id="714" name="楕円 713">
          <a:extLst>
            <a:ext uri="{FF2B5EF4-FFF2-40B4-BE49-F238E27FC236}">
              <a16:creationId xmlns:a16="http://schemas.microsoft.com/office/drawing/2014/main" id="{71785378-6F67-42D1-9531-2265B8EE9B21}"/>
            </a:ext>
          </a:extLst>
        </xdr:cNvPr>
        <xdr:cNvSpPr/>
      </xdr:nvSpPr>
      <xdr:spPr>
        <a:xfrm>
          <a:off x="20383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129539</xdr:rowOff>
    </xdr:from>
    <xdr:to>
      <xdr:col>111</xdr:col>
      <xdr:colOff>177800</xdr:colOff>
      <xdr:row>80</xdr:row>
      <xdr:rowOff>168729</xdr:rowOff>
    </xdr:to>
    <xdr:cxnSp macro="">
      <xdr:nvCxnSpPr>
        <xdr:cNvPr id="715" name="直線コネクタ 714">
          <a:extLst>
            <a:ext uri="{FF2B5EF4-FFF2-40B4-BE49-F238E27FC236}">
              <a16:creationId xmlns:a16="http://schemas.microsoft.com/office/drawing/2014/main" id="{38C7BBC0-320B-4DD4-8E5D-2A78412165AE}"/>
            </a:ext>
          </a:extLst>
        </xdr:cNvPr>
        <xdr:cNvCxnSpPr/>
      </xdr:nvCxnSpPr>
      <xdr:spPr>
        <a:xfrm flipV="1">
          <a:off x="20434300" y="138455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147320</xdr:rowOff>
    </xdr:from>
    <xdr:to>
      <xdr:col>102</xdr:col>
      <xdr:colOff>165100</xdr:colOff>
      <xdr:row>81</xdr:row>
      <xdr:rowOff>77470</xdr:rowOff>
    </xdr:to>
    <xdr:sp macro="" textlink="">
      <xdr:nvSpPr>
        <xdr:cNvPr id="716" name="楕円 715">
          <a:extLst>
            <a:ext uri="{FF2B5EF4-FFF2-40B4-BE49-F238E27FC236}">
              <a16:creationId xmlns:a16="http://schemas.microsoft.com/office/drawing/2014/main" id="{A8EFD62F-99E0-4734-8E9F-916C06BD30CB}"/>
            </a:ext>
          </a:extLst>
        </xdr:cNvPr>
        <xdr:cNvSpPr/>
      </xdr:nvSpPr>
      <xdr:spPr>
        <a:xfrm>
          <a:off x="19494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168729</xdr:rowOff>
    </xdr:from>
    <xdr:to>
      <xdr:col>107</xdr:col>
      <xdr:colOff>50800</xdr:colOff>
      <xdr:row>81</xdr:row>
      <xdr:rowOff>26670</xdr:rowOff>
    </xdr:to>
    <xdr:cxnSp macro="">
      <xdr:nvCxnSpPr>
        <xdr:cNvPr id="717" name="直線コネクタ 716">
          <a:extLst>
            <a:ext uri="{FF2B5EF4-FFF2-40B4-BE49-F238E27FC236}">
              <a16:creationId xmlns:a16="http://schemas.microsoft.com/office/drawing/2014/main" id="{F4093C1A-51A5-4F65-B91A-83A82B6F415E}"/>
            </a:ext>
          </a:extLst>
        </xdr:cNvPr>
        <xdr:cNvCxnSpPr/>
      </xdr:nvCxnSpPr>
      <xdr:spPr>
        <a:xfrm flipV="1">
          <a:off x="19545300" y="138847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15058</xdr:rowOff>
    </xdr:from>
    <xdr:to>
      <xdr:col>98</xdr:col>
      <xdr:colOff>38100</xdr:colOff>
      <xdr:row>81</xdr:row>
      <xdr:rowOff>116658</xdr:rowOff>
    </xdr:to>
    <xdr:sp macro="" textlink="">
      <xdr:nvSpPr>
        <xdr:cNvPr id="718" name="楕円 717">
          <a:extLst>
            <a:ext uri="{FF2B5EF4-FFF2-40B4-BE49-F238E27FC236}">
              <a16:creationId xmlns:a16="http://schemas.microsoft.com/office/drawing/2014/main" id="{8F4EF4F9-8231-4769-B101-47096038FA85}"/>
            </a:ext>
          </a:extLst>
        </xdr:cNvPr>
        <xdr:cNvSpPr/>
      </xdr:nvSpPr>
      <xdr:spPr>
        <a:xfrm>
          <a:off x="18605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26670</xdr:rowOff>
    </xdr:from>
    <xdr:to>
      <xdr:col>102</xdr:col>
      <xdr:colOff>114300</xdr:colOff>
      <xdr:row>81</xdr:row>
      <xdr:rowOff>65858</xdr:rowOff>
    </xdr:to>
    <xdr:cxnSp macro="">
      <xdr:nvCxnSpPr>
        <xdr:cNvPr id="719" name="直線コネクタ 718">
          <a:extLst>
            <a:ext uri="{FF2B5EF4-FFF2-40B4-BE49-F238E27FC236}">
              <a16:creationId xmlns:a16="http://schemas.microsoft.com/office/drawing/2014/main" id="{7F6F6D17-BDE8-4354-8BE3-9A53E5DA7383}"/>
            </a:ext>
          </a:extLst>
        </xdr:cNvPr>
        <xdr:cNvCxnSpPr/>
      </xdr:nvCxnSpPr>
      <xdr:spPr>
        <a:xfrm flipV="1">
          <a:off x="18656300" y="139141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20" name="n_1aveValue【消防施設】&#10;一人当たり面積">
          <a:extLst>
            <a:ext uri="{FF2B5EF4-FFF2-40B4-BE49-F238E27FC236}">
              <a16:creationId xmlns:a16="http://schemas.microsoft.com/office/drawing/2014/main" id="{A12F0635-CD8E-4B0C-98AE-89EEBF5F10DA}"/>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721" name="n_2aveValue【消防施設】&#10;一人当たり面積">
          <a:extLst>
            <a:ext uri="{FF2B5EF4-FFF2-40B4-BE49-F238E27FC236}">
              <a16:creationId xmlns:a16="http://schemas.microsoft.com/office/drawing/2014/main" id="{5DEDD2EE-9E37-412E-A18F-9FACF6A429A9}"/>
            </a:ext>
          </a:extLst>
        </xdr:cNvPr>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722" name="n_3aveValue【消防施設】&#10;一人当たり面積">
          <a:extLst>
            <a:ext uri="{FF2B5EF4-FFF2-40B4-BE49-F238E27FC236}">
              <a16:creationId xmlns:a16="http://schemas.microsoft.com/office/drawing/2014/main" id="{7D6912CE-A56F-4B0F-ADB0-FC3CE2077E70}"/>
            </a:ext>
          </a:extLst>
        </xdr:cNvPr>
        <xdr:cNvSpPr txBox="1"/>
      </xdr:nvSpPr>
      <xdr:spPr>
        <a:xfrm>
          <a:off x="19310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23" name="n_4aveValue【消防施設】&#10;一人当たり面積">
          <a:extLst>
            <a:ext uri="{FF2B5EF4-FFF2-40B4-BE49-F238E27FC236}">
              <a16:creationId xmlns:a16="http://schemas.microsoft.com/office/drawing/2014/main" id="{8598DCC6-896A-47A9-BAF0-FA9C31A7FAC2}"/>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25416</xdr:rowOff>
    </xdr:from>
    <xdr:ext cx="469744" cy="259045"/>
    <xdr:sp macro="" textlink="">
      <xdr:nvSpPr>
        <xdr:cNvPr id="724" name="n_1mainValue【消防施設】&#10;一人当たり面積">
          <a:extLst>
            <a:ext uri="{FF2B5EF4-FFF2-40B4-BE49-F238E27FC236}">
              <a16:creationId xmlns:a16="http://schemas.microsoft.com/office/drawing/2014/main" id="{1298B4C3-3761-423C-BAB9-A7D327324A07}"/>
            </a:ext>
          </a:extLst>
        </xdr:cNvPr>
        <xdr:cNvSpPr txBox="1"/>
      </xdr:nvSpPr>
      <xdr:spPr>
        <a:xfrm>
          <a:off x="21075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64606</xdr:rowOff>
    </xdr:from>
    <xdr:ext cx="469744" cy="259045"/>
    <xdr:sp macro="" textlink="">
      <xdr:nvSpPr>
        <xdr:cNvPr id="725" name="n_2mainValue【消防施設】&#10;一人当たり面積">
          <a:extLst>
            <a:ext uri="{FF2B5EF4-FFF2-40B4-BE49-F238E27FC236}">
              <a16:creationId xmlns:a16="http://schemas.microsoft.com/office/drawing/2014/main" id="{FD78A83B-6DD8-45A9-8434-2909B86BDAB6}"/>
            </a:ext>
          </a:extLst>
        </xdr:cNvPr>
        <xdr:cNvSpPr txBox="1"/>
      </xdr:nvSpPr>
      <xdr:spPr>
        <a:xfrm>
          <a:off x="20199427" y="136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93997</xdr:rowOff>
    </xdr:from>
    <xdr:ext cx="469744" cy="259045"/>
    <xdr:sp macro="" textlink="">
      <xdr:nvSpPr>
        <xdr:cNvPr id="726" name="n_3mainValue【消防施設】&#10;一人当たり面積">
          <a:extLst>
            <a:ext uri="{FF2B5EF4-FFF2-40B4-BE49-F238E27FC236}">
              <a16:creationId xmlns:a16="http://schemas.microsoft.com/office/drawing/2014/main" id="{C638646A-A097-46BE-B6EE-411E018C1C5A}"/>
            </a:ext>
          </a:extLst>
        </xdr:cNvPr>
        <xdr:cNvSpPr txBox="1"/>
      </xdr:nvSpPr>
      <xdr:spPr>
        <a:xfrm>
          <a:off x="19310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133185</xdr:rowOff>
    </xdr:from>
    <xdr:ext cx="469744" cy="259045"/>
    <xdr:sp macro="" textlink="">
      <xdr:nvSpPr>
        <xdr:cNvPr id="727" name="n_4mainValue【消防施設】&#10;一人当たり面積">
          <a:extLst>
            <a:ext uri="{FF2B5EF4-FFF2-40B4-BE49-F238E27FC236}">
              <a16:creationId xmlns:a16="http://schemas.microsoft.com/office/drawing/2014/main" id="{2C318396-76AA-4E84-8664-3ABBD16CA5F5}"/>
            </a:ext>
          </a:extLst>
        </xdr:cNvPr>
        <xdr:cNvSpPr txBox="1"/>
      </xdr:nvSpPr>
      <xdr:spPr>
        <a:xfrm>
          <a:off x="18421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97416CB8-35C3-4FD3-A0EF-8DF8906A88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ECC4A711-7C73-4F55-BB09-81C3FD272B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59378D77-1329-4EF2-8C91-A6BA331277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A11B68DE-8F1D-4FBE-ABC9-D966AA7CF8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A1098E03-65B3-46D5-8DA2-EBD61B3680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697E98AD-BC4D-4AA7-A02F-427166FCE9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87E35ED6-F625-472A-9F43-E7066B7EE7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A00BF331-ED27-4CD6-A0E6-CE6AC563F8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ED3846A1-9635-4F06-88B8-26F25C8595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7A68B7D9-D14D-4B1E-8C1F-37BDB860DB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168D42A0-1E2D-4307-8F3B-2632433A9B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9EB63ECB-D7E8-4DF2-A9DD-43D00F365A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0B546756-7236-4344-8D0B-0A884E1B978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132562B3-56C0-4958-B2CA-12F76A5CD5B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9137604E-9D52-497E-A05C-C82EC1A25A8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5F6DBC04-8A8B-448F-A424-5676988E89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6A0988B2-8719-4AA6-8E93-C35A2AAD432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682CA842-ADFA-4BFD-BA97-CA03539D3C2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B96CE9D2-D58A-48C2-BB00-338DB7300B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64284797-6303-4A4F-8F82-56A182F916F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56078081-1B62-4627-8FC2-9FDFEC903A1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3EDA12E6-38D4-4220-AA2B-A68C13EBC7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10E2A801-FFEC-4A20-BD75-2F300F6469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2878B13A-0408-409C-96FD-4879D22E5C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6E2E0A5A-DE82-49CB-AC5C-7963A1BB7D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3" name="直線コネクタ 752">
          <a:extLst>
            <a:ext uri="{FF2B5EF4-FFF2-40B4-BE49-F238E27FC236}">
              <a16:creationId xmlns:a16="http://schemas.microsoft.com/office/drawing/2014/main" id="{BA0AE80D-E9C3-46CF-9B47-99C16720FAC5}"/>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a:extLst>
            <a:ext uri="{FF2B5EF4-FFF2-40B4-BE49-F238E27FC236}">
              <a16:creationId xmlns:a16="http://schemas.microsoft.com/office/drawing/2014/main" id="{9DF5E999-B637-4DAD-A80C-CBF653528A85}"/>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a:extLst>
            <a:ext uri="{FF2B5EF4-FFF2-40B4-BE49-F238E27FC236}">
              <a16:creationId xmlns:a16="http://schemas.microsoft.com/office/drawing/2014/main" id="{61B9FDB7-5D0E-4F8F-869C-6AF2BA345FE5}"/>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6" name="【庁舎】&#10;有形固定資産減価償却率最大値テキスト">
          <a:extLst>
            <a:ext uri="{FF2B5EF4-FFF2-40B4-BE49-F238E27FC236}">
              <a16:creationId xmlns:a16="http://schemas.microsoft.com/office/drawing/2014/main" id="{B285D579-FB3E-40A6-8270-524BE21B92FB}"/>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7" name="直線コネクタ 756">
          <a:extLst>
            <a:ext uri="{FF2B5EF4-FFF2-40B4-BE49-F238E27FC236}">
              <a16:creationId xmlns:a16="http://schemas.microsoft.com/office/drawing/2014/main" id="{02035242-71FB-48E2-B60C-FC2021060587}"/>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758" name="【庁舎】&#10;有形固定資産減価償却率平均値テキスト">
          <a:extLst>
            <a:ext uri="{FF2B5EF4-FFF2-40B4-BE49-F238E27FC236}">
              <a16:creationId xmlns:a16="http://schemas.microsoft.com/office/drawing/2014/main" id="{0C8C1476-1AFD-445C-8971-6B8942CBE08A}"/>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59" name="フローチャート: 判断 758">
          <a:extLst>
            <a:ext uri="{FF2B5EF4-FFF2-40B4-BE49-F238E27FC236}">
              <a16:creationId xmlns:a16="http://schemas.microsoft.com/office/drawing/2014/main" id="{9DA3DD55-C15C-46BB-8674-A8C523E2B4FF}"/>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60" name="フローチャート: 判断 759">
          <a:extLst>
            <a:ext uri="{FF2B5EF4-FFF2-40B4-BE49-F238E27FC236}">
              <a16:creationId xmlns:a16="http://schemas.microsoft.com/office/drawing/2014/main" id="{1B362D22-8A64-41A2-91F5-234642C8186B}"/>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61" name="フローチャート: 判断 760">
          <a:extLst>
            <a:ext uri="{FF2B5EF4-FFF2-40B4-BE49-F238E27FC236}">
              <a16:creationId xmlns:a16="http://schemas.microsoft.com/office/drawing/2014/main" id="{ADCD5A7D-7834-4E98-88E9-A09E24A373DC}"/>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2" name="フローチャート: 判断 761">
          <a:extLst>
            <a:ext uri="{FF2B5EF4-FFF2-40B4-BE49-F238E27FC236}">
              <a16:creationId xmlns:a16="http://schemas.microsoft.com/office/drawing/2014/main" id="{21E44C2A-7538-4443-85A8-CAF95F2EDE85}"/>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3" name="フローチャート: 判断 762">
          <a:extLst>
            <a:ext uri="{FF2B5EF4-FFF2-40B4-BE49-F238E27FC236}">
              <a16:creationId xmlns:a16="http://schemas.microsoft.com/office/drawing/2014/main" id="{15E95639-7CF4-4A9D-BA4F-095FC71CCD8F}"/>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F31723AA-F38D-4B9D-9323-E6BA12A9EB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FCD72A78-729F-4CDB-9372-4F5FA3CA78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35E767A-92AE-4FF8-A6D7-BBB1332BDF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661605E-2494-4967-BF1F-FF5CA38939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4A7343C-66F4-4C91-AFBD-0D9AB965B7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9" name="楕円 768">
          <a:extLst>
            <a:ext uri="{FF2B5EF4-FFF2-40B4-BE49-F238E27FC236}">
              <a16:creationId xmlns:a16="http://schemas.microsoft.com/office/drawing/2014/main" id="{6B26A27A-07F2-4579-B8AF-5AF52AE7664E}"/>
            </a:ext>
          </a:extLst>
        </xdr:cNvPr>
        <xdr:cNvSpPr/>
      </xdr:nvSpPr>
      <xdr:spPr>
        <a:xfrm>
          <a:off x="16268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82204</xdr:rowOff>
    </xdr:from>
    <xdr:ext cx="405111" cy="259045"/>
    <xdr:sp macro="" textlink="">
      <xdr:nvSpPr>
        <xdr:cNvPr id="770" name="【庁舎】&#10;有形固定資産減価償却率該当値テキスト">
          <a:extLst>
            <a:ext uri="{FF2B5EF4-FFF2-40B4-BE49-F238E27FC236}">
              <a16:creationId xmlns:a16="http://schemas.microsoft.com/office/drawing/2014/main" id="{F78F6FE4-E078-44A7-8BE4-17699C702D4D}"/>
            </a:ext>
          </a:extLst>
        </xdr:cNvPr>
        <xdr:cNvSpPr txBox="1"/>
      </xdr:nvSpPr>
      <xdr:spPr>
        <a:xfrm>
          <a:off x="16357600"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771" name="楕円 770">
          <a:extLst>
            <a:ext uri="{FF2B5EF4-FFF2-40B4-BE49-F238E27FC236}">
              <a16:creationId xmlns:a16="http://schemas.microsoft.com/office/drawing/2014/main" id="{AE241CD8-1A18-4EE2-9738-F636083E2203}"/>
            </a:ext>
          </a:extLst>
        </xdr:cNvPr>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105</xdr:row>
      <xdr:rowOff>154577</xdr:rowOff>
    </xdr:to>
    <xdr:cxnSp macro="">
      <xdr:nvCxnSpPr>
        <xdr:cNvPr id="772" name="直線コネクタ 771">
          <a:extLst>
            <a:ext uri="{FF2B5EF4-FFF2-40B4-BE49-F238E27FC236}">
              <a16:creationId xmlns:a16="http://schemas.microsoft.com/office/drawing/2014/main" id="{389930E1-D00C-4548-BDC4-D44F5BD59FD3}"/>
            </a:ext>
          </a:extLst>
        </xdr:cNvPr>
        <xdr:cNvCxnSpPr/>
      </xdr:nvCxnSpPr>
      <xdr:spPr>
        <a:xfrm>
          <a:off x="15481300" y="1814376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58057</xdr:rowOff>
    </xdr:from>
    <xdr:to>
      <xdr:col>76</xdr:col>
      <xdr:colOff>165100</xdr:colOff>
      <xdr:row>105</xdr:row>
      <xdr:rowOff>159657</xdr:rowOff>
    </xdr:to>
    <xdr:sp macro="" textlink="">
      <xdr:nvSpPr>
        <xdr:cNvPr id="773" name="楕円 772">
          <a:extLst>
            <a:ext uri="{FF2B5EF4-FFF2-40B4-BE49-F238E27FC236}">
              <a16:creationId xmlns:a16="http://schemas.microsoft.com/office/drawing/2014/main" id="{367A0018-F077-436D-8796-96B4194F27C9}"/>
            </a:ext>
          </a:extLst>
        </xdr:cNvPr>
        <xdr:cNvSpPr/>
      </xdr:nvSpPr>
      <xdr:spPr>
        <a:xfrm>
          <a:off x="14541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108857</xdr:rowOff>
    </xdr:from>
    <xdr:to>
      <xdr:col>81</xdr:col>
      <xdr:colOff>50800</xdr:colOff>
      <xdr:row>105</xdr:row>
      <xdr:rowOff>141514</xdr:rowOff>
    </xdr:to>
    <xdr:cxnSp macro="">
      <xdr:nvCxnSpPr>
        <xdr:cNvPr id="774" name="直線コネクタ 773">
          <a:extLst>
            <a:ext uri="{FF2B5EF4-FFF2-40B4-BE49-F238E27FC236}">
              <a16:creationId xmlns:a16="http://schemas.microsoft.com/office/drawing/2014/main" id="{31532954-371D-4273-8BCC-CF6F8CB8D8D0}"/>
            </a:ext>
          </a:extLst>
        </xdr:cNvPr>
        <xdr:cNvCxnSpPr/>
      </xdr:nvCxnSpPr>
      <xdr:spPr>
        <a:xfrm>
          <a:off x="14592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5" name="楕円 774">
          <a:extLst>
            <a:ext uri="{FF2B5EF4-FFF2-40B4-BE49-F238E27FC236}">
              <a16:creationId xmlns:a16="http://schemas.microsoft.com/office/drawing/2014/main" id="{70060746-F35A-48A7-8FB0-9D8E90B70625}"/>
            </a:ext>
          </a:extLst>
        </xdr:cNvPr>
        <xdr:cNvSpPr/>
      </xdr:nvSpPr>
      <xdr:spPr>
        <a:xfrm>
          <a:off x="1365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81099</xdr:rowOff>
    </xdr:from>
    <xdr:to>
      <xdr:col>76</xdr:col>
      <xdr:colOff>114300</xdr:colOff>
      <xdr:row>105</xdr:row>
      <xdr:rowOff>108857</xdr:rowOff>
    </xdr:to>
    <xdr:cxnSp macro="">
      <xdr:nvCxnSpPr>
        <xdr:cNvPr id="776" name="直線コネクタ 775">
          <a:extLst>
            <a:ext uri="{FF2B5EF4-FFF2-40B4-BE49-F238E27FC236}">
              <a16:creationId xmlns:a16="http://schemas.microsoft.com/office/drawing/2014/main" id="{9C7160B5-F060-4CA9-8E6A-FB841E9356BA}"/>
            </a:ext>
          </a:extLst>
        </xdr:cNvPr>
        <xdr:cNvCxnSpPr/>
      </xdr:nvCxnSpPr>
      <xdr:spPr>
        <a:xfrm>
          <a:off x="13703300" y="1808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7" name="楕円 776">
          <a:extLst>
            <a:ext uri="{FF2B5EF4-FFF2-40B4-BE49-F238E27FC236}">
              <a16:creationId xmlns:a16="http://schemas.microsoft.com/office/drawing/2014/main" id="{A11E8D74-D681-4A94-88AC-E957E5716BBE}"/>
            </a:ext>
          </a:extLst>
        </xdr:cNvPr>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81099</xdr:rowOff>
    </xdr:to>
    <xdr:cxnSp macro="">
      <xdr:nvCxnSpPr>
        <xdr:cNvPr id="778" name="直線コネクタ 777">
          <a:extLst>
            <a:ext uri="{FF2B5EF4-FFF2-40B4-BE49-F238E27FC236}">
              <a16:creationId xmlns:a16="http://schemas.microsoft.com/office/drawing/2014/main" id="{40F4CD5E-F997-4C91-ADBA-C8831CA4A3D7}"/>
            </a:ext>
          </a:extLst>
        </xdr:cNvPr>
        <xdr:cNvCxnSpPr/>
      </xdr:nvCxnSpPr>
      <xdr:spPr>
        <a:xfrm>
          <a:off x="12814300" y="1805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79" name="n_1aveValue【庁舎】&#10;有形固定資産減価償却率">
          <a:extLst>
            <a:ext uri="{FF2B5EF4-FFF2-40B4-BE49-F238E27FC236}">
              <a16:creationId xmlns:a16="http://schemas.microsoft.com/office/drawing/2014/main" id="{6DC3B80E-AC26-4409-B2E3-CF2DE09E1D68}"/>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780" name="n_2aveValue【庁舎】&#10;有形固定資産減価償却率">
          <a:extLst>
            <a:ext uri="{FF2B5EF4-FFF2-40B4-BE49-F238E27FC236}">
              <a16:creationId xmlns:a16="http://schemas.microsoft.com/office/drawing/2014/main" id="{122751FB-0FC3-4275-AE39-A35CD5834D5B}"/>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781" name="n_3aveValue【庁舎】&#10;有形固定資産減価償却率">
          <a:extLst>
            <a:ext uri="{FF2B5EF4-FFF2-40B4-BE49-F238E27FC236}">
              <a16:creationId xmlns:a16="http://schemas.microsoft.com/office/drawing/2014/main" id="{D3FCF7EF-8E61-4198-AD0D-9C536CF63947}"/>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82" name="n_4aveValue【庁舎】&#10;有形固定資産減価償却率">
          <a:extLst>
            <a:ext uri="{FF2B5EF4-FFF2-40B4-BE49-F238E27FC236}">
              <a16:creationId xmlns:a16="http://schemas.microsoft.com/office/drawing/2014/main" id="{B929EA04-E95F-422E-A81D-FB92DB554E66}"/>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11991</xdr:rowOff>
    </xdr:from>
    <xdr:ext cx="405111" cy="259045"/>
    <xdr:sp macro="" textlink="">
      <xdr:nvSpPr>
        <xdr:cNvPr id="783" name="n_1mainValue【庁舎】&#10;有形固定資産減価償却率">
          <a:extLst>
            <a:ext uri="{FF2B5EF4-FFF2-40B4-BE49-F238E27FC236}">
              <a16:creationId xmlns:a16="http://schemas.microsoft.com/office/drawing/2014/main" id="{7B8043AA-411D-4A16-A7D4-A44DB02A231D}"/>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150784</xdr:rowOff>
    </xdr:from>
    <xdr:ext cx="405111" cy="259045"/>
    <xdr:sp macro="" textlink="">
      <xdr:nvSpPr>
        <xdr:cNvPr id="784" name="n_2mainValue【庁舎】&#10;有形固定資産減価償却率">
          <a:extLst>
            <a:ext uri="{FF2B5EF4-FFF2-40B4-BE49-F238E27FC236}">
              <a16:creationId xmlns:a16="http://schemas.microsoft.com/office/drawing/2014/main" id="{1CADF549-942A-4142-826D-7C64FA25B641}"/>
            </a:ext>
          </a:extLst>
        </xdr:cNvPr>
        <xdr:cNvSpPr txBox="1"/>
      </xdr:nvSpPr>
      <xdr:spPr>
        <a:xfrm>
          <a:off x="14389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85" name="n_3mainValue【庁舎】&#10;有形固定資産減価償却率">
          <a:extLst>
            <a:ext uri="{FF2B5EF4-FFF2-40B4-BE49-F238E27FC236}">
              <a16:creationId xmlns:a16="http://schemas.microsoft.com/office/drawing/2014/main" id="{A6C41BDC-297B-4977-BC81-F9003F3D207A}"/>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86" name="n_4mainValue【庁舎】&#10;有形固定資産減価償却率">
          <a:extLst>
            <a:ext uri="{FF2B5EF4-FFF2-40B4-BE49-F238E27FC236}">
              <a16:creationId xmlns:a16="http://schemas.microsoft.com/office/drawing/2014/main" id="{2A8E2B14-AC7C-4D5C-BE06-CC84B61AE45F}"/>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79AE1934-A1D2-48D0-97CA-A579ED9C2B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37701C0E-2956-4522-B46B-2E633C3E09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40C9C228-9902-44B9-B644-222F85E810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620C3326-AC87-4170-B477-FE9E5047E3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815859D4-662B-4BFF-A90A-A6DCAC7DD2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9DA169A9-5459-4A17-8D79-9D02BF8C41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F0AB0CBB-5228-44FB-943A-ACEC279306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2250CC89-B525-4334-ACD7-9DD8AB10AD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7AA869B-51EF-4A92-958A-EE07463A3D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5B9C79FA-F5FB-4E01-9899-549DBA9B11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59BD9C4D-9CA3-4218-83E3-C6DBBE8AC6C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B06857A1-2621-43A5-8AF3-5DCA1CB2391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6C7F82E4-CC31-4670-B16A-799F78AA101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7039767F-AEC8-4B06-B515-5598CA42727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4712CE43-B56D-46F5-A022-BE9D9940D8E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9C52D82F-BC13-4F52-907D-0F32C40DD2F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9D860931-18B4-4FD9-91AF-DDCB0FF0BD5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7023727A-8532-4757-8555-F9C0CBB0C90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158CCA4B-619A-4578-866A-C1198DB898E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BE735B3F-3AB2-4385-8613-D827312122F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7B4CCE04-5099-45F7-B459-A83BA0B2A1C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C2B1407A-4130-43FF-A396-8B9FF5230C2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4A595C1C-F250-49A6-9DD4-3FE476F55F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1DE8D160-DD1B-4D96-9F36-F5C0797242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76852EC4-21CD-467B-816C-41DB520AAF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2" name="直線コネクタ 811">
          <a:extLst>
            <a:ext uri="{FF2B5EF4-FFF2-40B4-BE49-F238E27FC236}">
              <a16:creationId xmlns:a16="http://schemas.microsoft.com/office/drawing/2014/main" id="{B6B7FD51-5800-4950-9B14-AD7FC34A2D5C}"/>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3" name="【庁舎】&#10;一人当たり面積最小値テキスト">
          <a:extLst>
            <a:ext uri="{FF2B5EF4-FFF2-40B4-BE49-F238E27FC236}">
              <a16:creationId xmlns:a16="http://schemas.microsoft.com/office/drawing/2014/main" id="{C43ED00E-6A02-48D3-8E6C-59D0385482FA}"/>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4" name="直線コネクタ 813">
          <a:extLst>
            <a:ext uri="{FF2B5EF4-FFF2-40B4-BE49-F238E27FC236}">
              <a16:creationId xmlns:a16="http://schemas.microsoft.com/office/drawing/2014/main" id="{D793778D-9D61-4F98-815A-23BB71B1595D}"/>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5" name="【庁舎】&#10;一人当たり面積最大値テキスト">
          <a:extLst>
            <a:ext uri="{FF2B5EF4-FFF2-40B4-BE49-F238E27FC236}">
              <a16:creationId xmlns:a16="http://schemas.microsoft.com/office/drawing/2014/main" id="{78A182EF-AC64-4533-84C1-5F26C8C46C6D}"/>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6" name="直線コネクタ 815">
          <a:extLst>
            <a:ext uri="{FF2B5EF4-FFF2-40B4-BE49-F238E27FC236}">
              <a16:creationId xmlns:a16="http://schemas.microsoft.com/office/drawing/2014/main" id="{CF0B4189-C385-4C32-A167-4399C56933F0}"/>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817" name="【庁舎】&#10;一人当たり面積平均値テキスト">
          <a:extLst>
            <a:ext uri="{FF2B5EF4-FFF2-40B4-BE49-F238E27FC236}">
              <a16:creationId xmlns:a16="http://schemas.microsoft.com/office/drawing/2014/main" id="{B89967C7-DEAC-4945-A2EC-FF91F20E7B43}"/>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18" name="フローチャート: 判断 817">
          <a:extLst>
            <a:ext uri="{FF2B5EF4-FFF2-40B4-BE49-F238E27FC236}">
              <a16:creationId xmlns:a16="http://schemas.microsoft.com/office/drawing/2014/main" id="{4507B3AA-0550-46F0-A863-406D12102DCE}"/>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19" name="フローチャート: 判断 818">
          <a:extLst>
            <a:ext uri="{FF2B5EF4-FFF2-40B4-BE49-F238E27FC236}">
              <a16:creationId xmlns:a16="http://schemas.microsoft.com/office/drawing/2014/main" id="{8C7FD0F6-48A3-4D3C-9ECA-74A3D8647CFE}"/>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20" name="フローチャート: 判断 819">
          <a:extLst>
            <a:ext uri="{FF2B5EF4-FFF2-40B4-BE49-F238E27FC236}">
              <a16:creationId xmlns:a16="http://schemas.microsoft.com/office/drawing/2014/main" id="{7BE0A1C2-EF55-4D81-ACAF-699585DB010D}"/>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21" name="フローチャート: 判断 820">
          <a:extLst>
            <a:ext uri="{FF2B5EF4-FFF2-40B4-BE49-F238E27FC236}">
              <a16:creationId xmlns:a16="http://schemas.microsoft.com/office/drawing/2014/main" id="{42C62A02-BDDC-4374-A7DB-FFBB33FC0625}"/>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822" name="フローチャート: 判断 821">
          <a:extLst>
            <a:ext uri="{FF2B5EF4-FFF2-40B4-BE49-F238E27FC236}">
              <a16:creationId xmlns:a16="http://schemas.microsoft.com/office/drawing/2014/main" id="{7AB39B53-A95B-4D4F-A321-F8F0E9CF3A28}"/>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1CF768E-3BA0-415D-A610-1D256A32B9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2A65BBA-D252-4E41-8EF3-5672330D24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2048070-4481-4B3B-A138-6D6FF07085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10602BF-BCB0-42D3-B34D-4A0293FB46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48C9A33-EEE1-42FA-B7D6-6262E125E7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107043</xdr:rowOff>
    </xdr:from>
    <xdr:to>
      <xdr:col>116</xdr:col>
      <xdr:colOff>114300</xdr:colOff>
      <xdr:row>104</xdr:row>
      <xdr:rowOff>37193</xdr:rowOff>
    </xdr:to>
    <xdr:sp macro="" textlink="">
      <xdr:nvSpPr>
        <xdr:cNvPr id="828" name="楕円 827">
          <a:extLst>
            <a:ext uri="{FF2B5EF4-FFF2-40B4-BE49-F238E27FC236}">
              <a16:creationId xmlns:a16="http://schemas.microsoft.com/office/drawing/2014/main" id="{304B2846-A698-47AD-BF0E-4EE2FD91DCE8}"/>
            </a:ext>
          </a:extLst>
        </xdr:cNvPr>
        <xdr:cNvSpPr/>
      </xdr:nvSpPr>
      <xdr:spPr>
        <a:xfrm>
          <a:off x="22110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129920</xdr:rowOff>
    </xdr:from>
    <xdr:ext cx="469744" cy="259045"/>
    <xdr:sp macro="" textlink="">
      <xdr:nvSpPr>
        <xdr:cNvPr id="829" name="【庁舎】&#10;一人当たり面積該当値テキスト">
          <a:extLst>
            <a:ext uri="{FF2B5EF4-FFF2-40B4-BE49-F238E27FC236}">
              <a16:creationId xmlns:a16="http://schemas.microsoft.com/office/drawing/2014/main" id="{EDCA41FA-0EA9-4D5A-8CBE-00EE1B7C7F6C}"/>
            </a:ext>
          </a:extLst>
        </xdr:cNvPr>
        <xdr:cNvSpPr txBox="1"/>
      </xdr:nvSpPr>
      <xdr:spPr>
        <a:xfrm>
          <a:off x="22199600"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30" name="楕円 829">
          <a:extLst>
            <a:ext uri="{FF2B5EF4-FFF2-40B4-BE49-F238E27FC236}">
              <a16:creationId xmlns:a16="http://schemas.microsoft.com/office/drawing/2014/main" id="{1C607384-67BF-4338-8312-9EEC071031F7}"/>
            </a:ext>
          </a:extLst>
        </xdr:cNvPr>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157843</xdr:rowOff>
    </xdr:to>
    <xdr:cxnSp macro="">
      <xdr:nvCxnSpPr>
        <xdr:cNvPr id="831" name="直線コネクタ 830">
          <a:extLst>
            <a:ext uri="{FF2B5EF4-FFF2-40B4-BE49-F238E27FC236}">
              <a16:creationId xmlns:a16="http://schemas.microsoft.com/office/drawing/2014/main" id="{0A286530-6A94-4E2F-89AB-5067B18C9E1D}"/>
            </a:ext>
          </a:extLst>
        </xdr:cNvPr>
        <xdr:cNvCxnSpPr/>
      </xdr:nvCxnSpPr>
      <xdr:spPr>
        <a:xfrm>
          <a:off x="21323300" y="177927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115207</xdr:rowOff>
    </xdr:from>
    <xdr:to>
      <xdr:col>107</xdr:col>
      <xdr:colOff>101600</xdr:colOff>
      <xdr:row>104</xdr:row>
      <xdr:rowOff>45357</xdr:rowOff>
    </xdr:to>
    <xdr:sp macro="" textlink="">
      <xdr:nvSpPr>
        <xdr:cNvPr id="832" name="楕円 831">
          <a:extLst>
            <a:ext uri="{FF2B5EF4-FFF2-40B4-BE49-F238E27FC236}">
              <a16:creationId xmlns:a16="http://schemas.microsoft.com/office/drawing/2014/main" id="{B1B22125-4365-425A-A5BD-2E7FD34E92C4}"/>
            </a:ext>
          </a:extLst>
        </xdr:cNvPr>
        <xdr:cNvSpPr/>
      </xdr:nvSpPr>
      <xdr:spPr>
        <a:xfrm>
          <a:off x="20383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166007</xdr:rowOff>
    </xdr:to>
    <xdr:cxnSp macro="">
      <xdr:nvCxnSpPr>
        <xdr:cNvPr id="833" name="直線コネクタ 832">
          <a:extLst>
            <a:ext uri="{FF2B5EF4-FFF2-40B4-BE49-F238E27FC236}">
              <a16:creationId xmlns:a16="http://schemas.microsoft.com/office/drawing/2014/main" id="{4741674F-AB6E-40D0-A29F-85CDAAB666E5}"/>
            </a:ext>
          </a:extLst>
        </xdr:cNvPr>
        <xdr:cNvCxnSpPr/>
      </xdr:nvCxnSpPr>
      <xdr:spPr>
        <a:xfrm flipV="1">
          <a:off x="20434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141332</xdr:rowOff>
    </xdr:from>
    <xdr:to>
      <xdr:col>102</xdr:col>
      <xdr:colOff>165100</xdr:colOff>
      <xdr:row>104</xdr:row>
      <xdr:rowOff>71482</xdr:rowOff>
    </xdr:to>
    <xdr:sp macro="" textlink="">
      <xdr:nvSpPr>
        <xdr:cNvPr id="834" name="楕円 833">
          <a:extLst>
            <a:ext uri="{FF2B5EF4-FFF2-40B4-BE49-F238E27FC236}">
              <a16:creationId xmlns:a16="http://schemas.microsoft.com/office/drawing/2014/main" id="{07856A63-E3A6-4FB2-8992-F72A5C8C5AE3}"/>
            </a:ext>
          </a:extLst>
        </xdr:cNvPr>
        <xdr:cNvSpPr/>
      </xdr:nvSpPr>
      <xdr:spPr>
        <a:xfrm>
          <a:off x="19494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166007</xdr:rowOff>
    </xdr:from>
    <xdr:to>
      <xdr:col>107</xdr:col>
      <xdr:colOff>50800</xdr:colOff>
      <xdr:row>104</xdr:row>
      <xdr:rowOff>20682</xdr:rowOff>
    </xdr:to>
    <xdr:cxnSp macro="">
      <xdr:nvCxnSpPr>
        <xdr:cNvPr id="835" name="直線コネクタ 834">
          <a:extLst>
            <a:ext uri="{FF2B5EF4-FFF2-40B4-BE49-F238E27FC236}">
              <a16:creationId xmlns:a16="http://schemas.microsoft.com/office/drawing/2014/main" id="{63FBC8FE-86BC-4F92-97C8-804E5B2A47AB}"/>
            </a:ext>
          </a:extLst>
        </xdr:cNvPr>
        <xdr:cNvCxnSpPr/>
      </xdr:nvCxnSpPr>
      <xdr:spPr>
        <a:xfrm flipV="1">
          <a:off x="19545300" y="178253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167458</xdr:rowOff>
    </xdr:from>
    <xdr:to>
      <xdr:col>98</xdr:col>
      <xdr:colOff>38100</xdr:colOff>
      <xdr:row>104</xdr:row>
      <xdr:rowOff>97608</xdr:rowOff>
    </xdr:to>
    <xdr:sp macro="" textlink="">
      <xdr:nvSpPr>
        <xdr:cNvPr id="836" name="楕円 835">
          <a:extLst>
            <a:ext uri="{FF2B5EF4-FFF2-40B4-BE49-F238E27FC236}">
              <a16:creationId xmlns:a16="http://schemas.microsoft.com/office/drawing/2014/main" id="{83964574-B820-4351-A6CC-2B4B6DBAA2B4}"/>
            </a:ext>
          </a:extLst>
        </xdr:cNvPr>
        <xdr:cNvSpPr/>
      </xdr:nvSpPr>
      <xdr:spPr>
        <a:xfrm>
          <a:off x="18605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20682</xdr:rowOff>
    </xdr:from>
    <xdr:to>
      <xdr:col>102</xdr:col>
      <xdr:colOff>114300</xdr:colOff>
      <xdr:row>104</xdr:row>
      <xdr:rowOff>46808</xdr:rowOff>
    </xdr:to>
    <xdr:cxnSp macro="">
      <xdr:nvCxnSpPr>
        <xdr:cNvPr id="837" name="直線コネクタ 836">
          <a:extLst>
            <a:ext uri="{FF2B5EF4-FFF2-40B4-BE49-F238E27FC236}">
              <a16:creationId xmlns:a16="http://schemas.microsoft.com/office/drawing/2014/main" id="{B0728412-4A4A-434C-BD82-694C60507D8E}"/>
            </a:ext>
          </a:extLst>
        </xdr:cNvPr>
        <xdr:cNvCxnSpPr/>
      </xdr:nvCxnSpPr>
      <xdr:spPr>
        <a:xfrm flipV="1">
          <a:off x="18656300" y="1785148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838" name="n_1aveValue【庁舎】&#10;一人当たり面積">
          <a:extLst>
            <a:ext uri="{FF2B5EF4-FFF2-40B4-BE49-F238E27FC236}">
              <a16:creationId xmlns:a16="http://schemas.microsoft.com/office/drawing/2014/main" id="{B2CFE769-58E2-4B90-A785-DC302B8E934D}"/>
            </a:ext>
          </a:extLst>
        </xdr:cNvPr>
        <xdr:cNvSpPr txBox="1"/>
      </xdr:nvSpPr>
      <xdr:spPr>
        <a:xfrm>
          <a:off x="21075727"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839" name="n_2aveValue【庁舎】&#10;一人当たり面積">
          <a:extLst>
            <a:ext uri="{FF2B5EF4-FFF2-40B4-BE49-F238E27FC236}">
              <a16:creationId xmlns:a16="http://schemas.microsoft.com/office/drawing/2014/main" id="{6D02348F-B1D3-4789-91B6-ECF7CC3E57A8}"/>
            </a:ext>
          </a:extLst>
        </xdr:cNvPr>
        <xdr:cNvSpPr txBox="1"/>
      </xdr:nvSpPr>
      <xdr:spPr>
        <a:xfrm>
          <a:off x="2019942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840" name="n_3aveValue【庁舎】&#10;一人当たり面積">
          <a:extLst>
            <a:ext uri="{FF2B5EF4-FFF2-40B4-BE49-F238E27FC236}">
              <a16:creationId xmlns:a16="http://schemas.microsoft.com/office/drawing/2014/main" id="{874122A5-70A2-47A8-AFAB-512DEB592FA9}"/>
            </a:ext>
          </a:extLst>
        </xdr:cNvPr>
        <xdr:cNvSpPr txBox="1"/>
      </xdr:nvSpPr>
      <xdr:spPr>
        <a:xfrm>
          <a:off x="19310427" y="180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macro="" textlink="">
      <xdr:nvSpPr>
        <xdr:cNvPr id="841" name="n_4aveValue【庁舎】&#10;一人当たり面積">
          <a:extLst>
            <a:ext uri="{FF2B5EF4-FFF2-40B4-BE49-F238E27FC236}">
              <a16:creationId xmlns:a16="http://schemas.microsoft.com/office/drawing/2014/main" id="{45EA12C5-D41D-49B5-A91E-2725F9651752}"/>
            </a:ext>
          </a:extLst>
        </xdr:cNvPr>
        <xdr:cNvSpPr txBox="1"/>
      </xdr:nvSpPr>
      <xdr:spPr>
        <a:xfrm>
          <a:off x="18421427" y="179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42" name="n_1mainValue【庁舎】&#10;一人当たり面積">
          <a:extLst>
            <a:ext uri="{FF2B5EF4-FFF2-40B4-BE49-F238E27FC236}">
              <a16:creationId xmlns:a16="http://schemas.microsoft.com/office/drawing/2014/main" id="{D60155F2-E3D7-4F87-ADF3-8D3FCC6C3FB3}"/>
            </a:ext>
          </a:extLst>
        </xdr:cNvPr>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61884</xdr:rowOff>
    </xdr:from>
    <xdr:ext cx="469744" cy="259045"/>
    <xdr:sp macro="" textlink="">
      <xdr:nvSpPr>
        <xdr:cNvPr id="843" name="n_2mainValue【庁舎】&#10;一人当たり面積">
          <a:extLst>
            <a:ext uri="{FF2B5EF4-FFF2-40B4-BE49-F238E27FC236}">
              <a16:creationId xmlns:a16="http://schemas.microsoft.com/office/drawing/2014/main" id="{CEFF9508-AB1E-4850-A6A5-B71DBCAABDDB}"/>
            </a:ext>
          </a:extLst>
        </xdr:cNvPr>
        <xdr:cNvSpPr txBox="1"/>
      </xdr:nvSpPr>
      <xdr:spPr>
        <a:xfrm>
          <a:off x="20199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88009</xdr:rowOff>
    </xdr:from>
    <xdr:ext cx="469744" cy="259045"/>
    <xdr:sp macro="" textlink="">
      <xdr:nvSpPr>
        <xdr:cNvPr id="844" name="n_3mainValue【庁舎】&#10;一人当たり面積">
          <a:extLst>
            <a:ext uri="{FF2B5EF4-FFF2-40B4-BE49-F238E27FC236}">
              <a16:creationId xmlns:a16="http://schemas.microsoft.com/office/drawing/2014/main" id="{8A826B60-30A5-47E0-9A3E-29E80CD0A4C6}"/>
            </a:ext>
          </a:extLst>
        </xdr:cNvPr>
        <xdr:cNvSpPr txBox="1"/>
      </xdr:nvSpPr>
      <xdr:spPr>
        <a:xfrm>
          <a:off x="19310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114135</xdr:rowOff>
    </xdr:from>
    <xdr:ext cx="469744" cy="259045"/>
    <xdr:sp macro="" textlink="">
      <xdr:nvSpPr>
        <xdr:cNvPr id="845" name="n_4mainValue【庁舎】&#10;一人当たり面積">
          <a:extLst>
            <a:ext uri="{FF2B5EF4-FFF2-40B4-BE49-F238E27FC236}">
              <a16:creationId xmlns:a16="http://schemas.microsoft.com/office/drawing/2014/main" id="{9854E8F4-2FBD-477C-A254-2266CB64332D}"/>
            </a:ext>
          </a:extLst>
        </xdr:cNvPr>
        <xdr:cNvSpPr txBox="1"/>
      </xdr:nvSpPr>
      <xdr:spPr>
        <a:xfrm>
          <a:off x="18421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D4F4E6D1-EC6D-4055-9D38-E94EFB7D5B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628E4C2E-9735-45F2-86D9-C6A9147E45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FC83C3E8-890C-4D57-AF1F-50AAC6DC1A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一般廃棄物処理施設は、有形固定資産減価償却率が類似団体と比較して高くなっている。ごみ焼却については広域連合に加入し、最終処分場施設については長寿命化工事に着手している。</a:t>
          </a:r>
        </a:p>
        <a:p>
          <a:r>
            <a:rPr kumimoji="1" lang="ja-JP" altLang="en-US" sz="1300">
              <a:latin typeface="ＭＳ Ｐゴシック" panose="020B0600070205080204" pitchFamily="50" charset="-128"/>
              <a:ea typeface="ＭＳ Ｐゴシック" panose="020B0600070205080204" pitchFamily="50" charset="-128"/>
            </a:rPr>
            <a:t>体育館・プールは、いずれも減価償却率が高く、社会体育施設の老朽化に伴う施設統廃合を検討していかなければならない。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消防施設は、地震津波対策として高台に施設を移転したことにより、有形固定資産減価償却率が低い。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p>
        <a:p>
          <a:r>
            <a:rPr kumimoji="1" lang="ja-JP" altLang="en-US" sz="1300">
              <a:latin typeface="ＭＳ Ｐゴシック" panose="020B0600070205080204" pitchFamily="50" charset="-128"/>
              <a:ea typeface="ＭＳ Ｐゴシック" panose="020B0600070205080204" pitchFamily="50" charset="-128"/>
            </a:rPr>
            <a:t>　人口減少・少子高齢化に歯止めをかけるよう施策・事業を展開するとともに、公共施設の適正配置をはじめとした行政コスト削減を図り、財政基盤の強化に努めていく。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の集落（行政区）が点在している。それぞれに消防施設や集会施設があり、また、一次避難、二次避難施設も設ける必要があることから維持管理経費がかさんでいる状況にある。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さらに、町立南伊勢病院や診療所への繰出金が増嵩していることや、高齢者や障がい者等の外出を支援する町営バス・デマンドバスの運行にかかる経費、下水道事業に対する繰出金も経常経費を押し上げる一因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128905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783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61</xdr:row>
      <xdr:rowOff>119380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141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42969</xdr:rowOff>
    </xdr:from>
    <xdr:to>
      <xdr:col>15</xdr:col>
      <xdr:colOff>82550</xdr:colOff>
      <xdr:row>61</xdr:row>
      <xdr:rowOff>46990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0141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46990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0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163619</xdr:rowOff>
    </xdr:from>
    <xdr:to>
      <xdr:col>15</xdr:col>
      <xdr:colOff>133350</xdr:colOff>
      <xdr:row>61</xdr:row>
      <xdr:rowOff>93769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78546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また、東西に広い当町では、消防施設や集会施設等が各集落に点在し、集約化しにくい状況であることから物件費が高止まりする要因になっている。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年度は決算額は人件費、物件費とも微減ではあるが、人口減少により人口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人当たりの経費が上昇している。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83283</xdr:rowOff>
    </xdr:from>
    <xdr:to>
      <xdr:col>23</xdr:col>
      <xdr:colOff>133350</xdr:colOff>
      <xdr:row>81</xdr:row>
      <xdr:rowOff>87745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0733"/>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56034</xdr:rowOff>
    </xdr:from>
    <xdr:to>
      <xdr:col>19</xdr:col>
      <xdr:colOff>133350</xdr:colOff>
      <xdr:row>81</xdr:row>
      <xdr:rowOff>83283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3484"/>
          <a:ext cx="8890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34055</xdr:rowOff>
    </xdr:from>
    <xdr:to>
      <xdr:col>15</xdr:col>
      <xdr:colOff>82550</xdr:colOff>
      <xdr:row>81</xdr:row>
      <xdr:rowOff>56034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1505"/>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152854</xdr:rowOff>
    </xdr:from>
    <xdr:to>
      <xdr:col>11</xdr:col>
      <xdr:colOff>31750</xdr:colOff>
      <xdr:row>81</xdr:row>
      <xdr:rowOff>34055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8854"/>
          <a:ext cx="8890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36945</xdr:rowOff>
    </xdr:from>
    <xdr:to>
      <xdr:col>23</xdr:col>
      <xdr:colOff>184150</xdr:colOff>
      <xdr:row>81</xdr:row>
      <xdr:rowOff>138545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53472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6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32483</xdr:rowOff>
    </xdr:from>
    <xdr:to>
      <xdr:col>19</xdr:col>
      <xdr:colOff>184150</xdr:colOff>
      <xdr:row>81</xdr:row>
      <xdr:rowOff>134083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118860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6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5234</xdr:rowOff>
    </xdr:from>
    <xdr:to>
      <xdr:col>15</xdr:col>
      <xdr:colOff>133350</xdr:colOff>
      <xdr:row>81</xdr:row>
      <xdr:rowOff>106834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91611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154705</xdr:rowOff>
    </xdr:from>
    <xdr:to>
      <xdr:col>11</xdr:col>
      <xdr:colOff>82550</xdr:colOff>
      <xdr:row>81</xdr:row>
      <xdr:rowOff>84855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5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102054</xdr:rowOff>
    </xdr:from>
    <xdr:to>
      <xdr:col>7</xdr:col>
      <xdr:colOff>31750</xdr:colOff>
      <xdr:row>81</xdr:row>
      <xdr:rowOff>32204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13759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8811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006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81</xdr:row>
      <xdr:rowOff>94191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006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81</xdr:row>
      <xdr:rowOff>94191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609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43391</xdr:rowOff>
    </xdr:from>
    <xdr:to>
      <xdr:col>68</xdr:col>
      <xdr:colOff>203200</xdr:colOff>
      <xdr:row>81</xdr:row>
      <xdr:rowOff>144991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155168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分庁方式をとっている。そのほかにも住民サービスが地区間に不均衡が出ないための職員配置には非効率な側面があることも否めない。そのため人口千人あたりの職員数が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の活用、リモートワーク、窓口の非接触化、事務の外部委託など新たな技術を活用した職員の適正配置を検討したい。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24191</xdr:rowOff>
    </xdr:from>
    <xdr:to>
      <xdr:col>81</xdr:col>
      <xdr:colOff>44450</xdr:colOff>
      <xdr:row>65</xdr:row>
      <xdr:rowOff>75898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168441"/>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64407</xdr:rowOff>
    </xdr:from>
    <xdr:to>
      <xdr:col>77</xdr:col>
      <xdr:colOff>44450</xdr:colOff>
      <xdr:row>65</xdr:row>
      <xdr:rowOff>75898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0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6955</xdr:rowOff>
    </xdr:from>
    <xdr:to>
      <xdr:col>72</xdr:col>
      <xdr:colOff>203200</xdr:colOff>
      <xdr:row>65</xdr:row>
      <xdr:rowOff>64407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12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104866</xdr:rowOff>
    </xdr:from>
    <xdr:to>
      <xdr:col>68</xdr:col>
      <xdr:colOff>152400</xdr:colOff>
      <xdr:row>65</xdr:row>
      <xdr:rowOff>6955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77666"/>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144841</xdr:rowOff>
    </xdr:from>
    <xdr:to>
      <xdr:col>81</xdr:col>
      <xdr:colOff>95250</xdr:colOff>
      <xdr:row>65</xdr:row>
      <xdr:rowOff>74991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116918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25098</xdr:rowOff>
    </xdr:from>
    <xdr:to>
      <xdr:col>77</xdr:col>
      <xdr:colOff>95250</xdr:colOff>
      <xdr:row>65</xdr:row>
      <xdr:rowOff>126698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111475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5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13607</xdr:rowOff>
    </xdr:from>
    <xdr:to>
      <xdr:col>73</xdr:col>
      <xdr:colOff>44450</xdr:colOff>
      <xdr:row>65</xdr:row>
      <xdr:rowOff>115207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99984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127605</xdr:rowOff>
    </xdr:from>
    <xdr:to>
      <xdr:col>68</xdr:col>
      <xdr:colOff>203200</xdr:colOff>
      <xdr:row>65</xdr:row>
      <xdr:rowOff>57755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42532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54066</xdr:rowOff>
    </xdr:from>
    <xdr:to>
      <xdr:col>64</xdr:col>
      <xdr:colOff>152400</xdr:colOff>
      <xdr:row>64</xdr:row>
      <xdr:rowOff>155666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140443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の抑制に努めてきたが、近年は徐々に上昇し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92428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128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42</xdr:row>
      <xdr:rowOff>11995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170039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89605</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132645</xdr:rowOff>
    </xdr:from>
    <xdr:to>
      <xdr:col>77</xdr:col>
      <xdr:colOff>95250</xdr:colOff>
      <xdr:row>42</xdr:row>
      <xdr:rowOff>62795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47572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119239</xdr:rowOff>
    </xdr:from>
    <xdr:to>
      <xdr:col>73</xdr:col>
      <xdr:colOff>44450</xdr:colOff>
      <xdr:row>42</xdr:row>
      <xdr:rowOff>49389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34166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38805</xdr:rowOff>
    </xdr:from>
    <xdr:to>
      <xdr:col>64</xdr:col>
      <xdr:colOff>152400</xdr:colOff>
      <xdr:row>41</xdr:row>
      <xdr:rowOff>140405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125182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これまでに、災害対策の観点から公共施設の高台移転に集中的に取り組んできた。このことにより、地方債の発行額が増加し、将来負担比率が上昇することとなった。  　</a:t>
          </a:r>
        </a:p>
        <a:p>
          <a:r>
            <a:rPr kumimoji="1" lang="ja-JP" altLang="en-US" sz="1300">
              <a:latin typeface="ＭＳ Ｐゴシック" panose="020B0600070205080204" pitchFamily="50" charset="-128"/>
              <a:ea typeface="ＭＳ Ｐゴシック" panose="020B0600070205080204" pitchFamily="50" charset="-128"/>
            </a:rPr>
            <a:t>　今後も、南島地区の小中学校の統廃合事業への着手、保育所の高台移転事業の実施等により、将来負担比率は上昇していく見込みである。令和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年度には地方債の現在高や公営企業債等繰入見込額の減少により将来負担額は減少しているものの、財政調整基金の減少をはじめ、充当可能財源の減少により将来負担比率が上昇している。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110208</xdr:rowOff>
    </xdr:from>
    <xdr:to>
      <xdr:col>81</xdr:col>
      <xdr:colOff>44450</xdr:colOff>
      <xdr:row>18</xdr:row>
      <xdr:rowOff>25894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24858"/>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110208</xdr:rowOff>
    </xdr:from>
    <xdr:to>
      <xdr:col>77</xdr:col>
      <xdr:colOff>44450</xdr:colOff>
      <xdr:row>18</xdr:row>
      <xdr:rowOff>20532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2485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20532</xdr:rowOff>
    </xdr:from>
    <xdr:to>
      <xdr:col>72</xdr:col>
      <xdr:colOff>203200</xdr:colOff>
      <xdr:row>19</xdr:row>
      <xdr:rowOff>44803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06632"/>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9948</xdr:rowOff>
    </xdr:from>
    <xdr:to>
      <xdr:col>68</xdr:col>
      <xdr:colOff>152400</xdr:colOff>
      <xdr:row>19</xdr:row>
      <xdr:rowOff>44803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67498"/>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146544</xdr:rowOff>
    </xdr:from>
    <xdr:to>
      <xdr:col>81</xdr:col>
      <xdr:colOff>95250</xdr:colOff>
      <xdr:row>18</xdr:row>
      <xdr:rowOff>76694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118621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59408</xdr:rowOff>
    </xdr:from>
    <xdr:to>
      <xdr:col>77</xdr:col>
      <xdr:colOff>95250</xdr:colOff>
      <xdr:row>17</xdr:row>
      <xdr:rowOff>161008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145785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6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141182</xdr:rowOff>
    </xdr:from>
    <xdr:to>
      <xdr:col>73</xdr:col>
      <xdr:colOff>44450</xdr:colOff>
      <xdr:row>18</xdr:row>
      <xdr:rowOff>71332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56109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165453</xdr:rowOff>
    </xdr:from>
    <xdr:to>
      <xdr:col>68</xdr:col>
      <xdr:colOff>203200</xdr:colOff>
      <xdr:row>19</xdr:row>
      <xdr:rowOff>95603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80380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3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130598</xdr:rowOff>
    </xdr:from>
    <xdr:to>
      <xdr:col>64</xdr:col>
      <xdr:colOff>152400</xdr:colOff>
      <xdr:row>19</xdr:row>
      <xdr:rowOff>60748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45525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年度までは類似団体と比較して高い傾向にあったが、令和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年度の決算では同程度、令和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低くなった。市町村合併以降、職員数の適正化に取り組み、民間への業務委託を進めることで人件費が減少傾向にある。しかし、本町は、面積が東西に東西に広く、集落が点在しているため、総合窓口や、ごみ収集にかかる人員が多い状況にあり、今後も業務効率化の検討を続け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年度までは類似団体と同程度の数値だったが、令和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年度以降は急増している。これは、新型コロナウイルス対策関連事業を多く実施したことによることと、学校給食調理業務等の民間委託を進めたことによるものである。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19</xdr:row>
      <xdr:rowOff>140607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76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140607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32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19</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652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6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89807</xdr:rowOff>
    </xdr:from>
    <xdr:to>
      <xdr:col>78</xdr:col>
      <xdr:colOff>120650</xdr:colOff>
      <xdr:row>20</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4734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番目に低い数値となった。少子化により、児童福祉費や教育費について需要が減ってきたことに加え、養護老人ホーム措置費等の高齢者福祉事業においても減少傾向にあることが要因である。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1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53340</xdr:rowOff>
    </xdr:from>
    <xdr:to>
      <xdr:col>24</xdr:col>
      <xdr:colOff>76200</xdr:colOff>
      <xdr:row>54</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133367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53340</xdr:rowOff>
    </xdr:from>
    <xdr:to>
      <xdr:col>6</xdr:col>
      <xdr:colOff>171450</xdr:colOff>
      <xdr:row>54</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その他に係る経常収支比率が類似団体平均を上回っているのは、物件費の増加が主な要因である。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854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59</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88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60</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8828"/>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30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10885</xdr:rowOff>
    </xdr:from>
    <xdr:to>
      <xdr:col>82</xdr:col>
      <xdr:colOff>158750</xdr:colOff>
      <xdr:row>60</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当町では、常備消防について、南島地区は紀勢地区広域消防事務組合に加入、南勢地区は志摩市消防本部への事務委託をしており、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つの体制を維持していることや町立病院を設置していることから、全国平均、三重県平均よりも高い。　また、若者定住施策を進めるための住宅取得支援補助金や子育て応援のための小中学校入学祝金や任意予防接種の補助を実施していることから、今後も比率は上昇傾向である。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155575</xdr:rowOff>
    </xdr:from>
    <xdr:to>
      <xdr:col>82</xdr:col>
      <xdr:colOff>107950</xdr:colOff>
      <xdr:row>36</xdr:row>
      <xdr:rowOff>86995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632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155575</xdr:rowOff>
    </xdr:from>
    <xdr:to>
      <xdr:col>78</xdr:col>
      <xdr:colOff>69850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56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144145</xdr:rowOff>
    </xdr:from>
    <xdr:to>
      <xdr:col>73</xdr:col>
      <xdr:colOff>180975</xdr:colOff>
      <xdr:row>36</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4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144145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36195</xdr:rowOff>
    </xdr:from>
    <xdr:to>
      <xdr:col>82</xdr:col>
      <xdr:colOff>158750</xdr:colOff>
      <xdr:row>36</xdr:row>
      <xdr:rowOff>137795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52722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104775</xdr:rowOff>
    </xdr:from>
    <xdr:to>
      <xdr:col>78</xdr:col>
      <xdr:colOff>120650</xdr:colOff>
      <xdr:row>36</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67962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93345</xdr:rowOff>
    </xdr:from>
    <xdr:to>
      <xdr:col>69</xdr:col>
      <xdr:colOff>142875</xdr:colOff>
      <xdr:row>36</xdr:row>
      <xdr:rowOff>23495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33672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136542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以降の決算から、類似団体よりも高くなっている。今後は、一時避難場所など防災基盤の整備や南島地区の小中学校の統廃合に着手予定であり、上昇の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167005</xdr:rowOff>
    </xdr:from>
    <xdr:to>
      <xdr:col>24</xdr:col>
      <xdr:colOff>25400</xdr:colOff>
      <xdr:row>78</xdr:row>
      <xdr:rowOff>86995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3686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167005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17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48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36195</xdr:rowOff>
    </xdr:from>
    <xdr:to>
      <xdr:col>24</xdr:col>
      <xdr:colOff>76200</xdr:colOff>
      <xdr:row>78</xdr:row>
      <xdr:rowOff>137795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8272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116205</xdr:rowOff>
    </xdr:from>
    <xdr:to>
      <xdr:col>20</xdr:col>
      <xdr:colOff>38100</xdr:colOff>
      <xdr:row>78</xdr:row>
      <xdr:rowOff>46355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31132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0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の配置や、ごみ収集にかかる人員が多い状況にあり、人件費もかさんでいる。また、地域医療確保のための町立南伊勢病院に対する負担金、公共交通機関が乏しい町内において交通手段の確保のための町営バス等の維持管理経費も経常収支比率を押し上げる要因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5487"/>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76</xdr:row>
      <xdr:rowOff>159004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61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134272</xdr:rowOff>
    </xdr:from>
    <xdr:to>
      <xdr:col>29</xdr:col>
      <xdr:colOff>127000</xdr:colOff>
      <xdr:row>15</xdr:row>
      <xdr:rowOff>153833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53647"/>
          <a:ext cx="647700" cy="1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134272</xdr:rowOff>
    </xdr:from>
    <xdr:to>
      <xdr:col>26</xdr:col>
      <xdr:colOff>50800</xdr:colOff>
      <xdr:row>16</xdr:row>
      <xdr:rowOff>27309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3647"/>
          <a:ext cx="698500" cy="6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66171</xdr:rowOff>
    </xdr:from>
    <xdr:to>
      <xdr:col>22</xdr:col>
      <xdr:colOff>114300</xdr:colOff>
      <xdr:row>16</xdr:row>
      <xdr:rowOff>27309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5546"/>
          <a:ext cx="698500" cy="13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66171</xdr:rowOff>
    </xdr:from>
    <xdr:to>
      <xdr:col>18</xdr:col>
      <xdr:colOff>177800</xdr:colOff>
      <xdr:row>15</xdr:row>
      <xdr:rowOff>153158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5546"/>
          <a:ext cx="698500" cy="8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103033</xdr:rowOff>
    </xdr:from>
    <xdr:to>
      <xdr:col>29</xdr:col>
      <xdr:colOff>177800</xdr:colOff>
      <xdr:row>16</xdr:row>
      <xdr:rowOff>33183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119560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83472</xdr:rowOff>
    </xdr:from>
    <xdr:to>
      <xdr:col>26</xdr:col>
      <xdr:colOff>101600</xdr:colOff>
      <xdr:row>16</xdr:row>
      <xdr:rowOff>13622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23799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1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147959</xdr:rowOff>
    </xdr:from>
    <xdr:to>
      <xdr:col>22</xdr:col>
      <xdr:colOff>165100</xdr:colOff>
      <xdr:row>16</xdr:row>
      <xdr:rowOff>78109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88286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15371</xdr:rowOff>
    </xdr:from>
    <xdr:to>
      <xdr:col>19</xdr:col>
      <xdr:colOff>38100</xdr:colOff>
      <xdr:row>15</xdr:row>
      <xdr:rowOff>116971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127148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102358</xdr:rowOff>
    </xdr:from>
    <xdr:to>
      <xdr:col>15</xdr:col>
      <xdr:colOff>101600</xdr:colOff>
      <xdr:row>16</xdr:row>
      <xdr:rowOff>32508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42685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193008</xdr:rowOff>
    </xdr:from>
    <xdr:to>
      <xdr:col>29</xdr:col>
      <xdr:colOff>127000</xdr:colOff>
      <xdr:row>35</xdr:row>
      <xdr:rowOff>45885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60458"/>
          <a:ext cx="647700" cy="19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29826</xdr:rowOff>
    </xdr:from>
    <xdr:to>
      <xdr:col>26</xdr:col>
      <xdr:colOff>50800</xdr:colOff>
      <xdr:row>35</xdr:row>
      <xdr:rowOff>45885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40176"/>
          <a:ext cx="6985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29826</xdr:rowOff>
    </xdr:from>
    <xdr:to>
      <xdr:col>22</xdr:col>
      <xdr:colOff>114300</xdr:colOff>
      <xdr:row>35</xdr:row>
      <xdr:rowOff>115608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40176"/>
          <a:ext cx="698500" cy="85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115608</xdr:rowOff>
    </xdr:from>
    <xdr:to>
      <xdr:col>18</xdr:col>
      <xdr:colOff>177800</xdr:colOff>
      <xdr:row>35</xdr:row>
      <xdr:rowOff>184321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25958"/>
          <a:ext cx="698500" cy="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142208</xdr:rowOff>
    </xdr:from>
    <xdr:to>
      <xdr:col>29</xdr:col>
      <xdr:colOff>177800</xdr:colOff>
      <xdr:row>34</xdr:row>
      <xdr:rowOff>243808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09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330185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337985</xdr:rowOff>
    </xdr:from>
    <xdr:to>
      <xdr:col>26</xdr:col>
      <xdr:colOff>101600</xdr:colOff>
      <xdr:row>35</xdr:row>
      <xdr:rowOff>96685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0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106862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7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321926</xdr:rowOff>
    </xdr:from>
    <xdr:to>
      <xdr:col>22</xdr:col>
      <xdr:colOff>165100</xdr:colOff>
      <xdr:row>35</xdr:row>
      <xdr:rowOff>80626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90803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64808</xdr:rowOff>
    </xdr:from>
    <xdr:to>
      <xdr:col>19</xdr:col>
      <xdr:colOff>38100</xdr:colOff>
      <xdr:row>35</xdr:row>
      <xdr:rowOff>166408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176585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4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133521</xdr:rowOff>
    </xdr:from>
    <xdr:to>
      <xdr:col>15</xdr:col>
      <xdr:colOff>101600</xdr:colOff>
      <xdr:row>35</xdr:row>
      <xdr:rowOff>235121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245298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1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160401</xdr:rowOff>
    </xdr:from>
    <xdr:to>
      <xdr:col>24</xdr:col>
      <xdr:colOff>63500</xdr:colOff>
      <xdr:row>33</xdr:row>
      <xdr:rowOff>54356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46801"/>
          <a:ext cx="8382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160401</xdr:rowOff>
    </xdr:from>
    <xdr:to>
      <xdr:col>19</xdr:col>
      <xdr:colOff>177800</xdr:colOff>
      <xdr:row>33</xdr:row>
      <xdr:rowOff>42228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46801"/>
          <a:ext cx="8890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42228</xdr:rowOff>
    </xdr:from>
    <xdr:to>
      <xdr:col>15</xdr:col>
      <xdr:colOff>50800</xdr:colOff>
      <xdr:row>33</xdr:row>
      <xdr:rowOff>72352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00078"/>
          <a:ext cx="889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72352</xdr:rowOff>
    </xdr:from>
    <xdr:to>
      <xdr:col>10</xdr:col>
      <xdr:colOff>114300</xdr:colOff>
      <xdr:row>34</xdr:row>
      <xdr:rowOff>77610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0202"/>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3556</xdr:rowOff>
    </xdr:from>
    <xdr:to>
      <xdr:col>24</xdr:col>
      <xdr:colOff>114300</xdr:colOff>
      <xdr:row>33</xdr:row>
      <xdr:rowOff>105156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26433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109601</xdr:rowOff>
    </xdr:from>
    <xdr:to>
      <xdr:col>20</xdr:col>
      <xdr:colOff>38100</xdr:colOff>
      <xdr:row>33</xdr:row>
      <xdr:rowOff>39751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56278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7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162878</xdr:rowOff>
    </xdr:from>
    <xdr:to>
      <xdr:col>15</xdr:col>
      <xdr:colOff>101600</xdr:colOff>
      <xdr:row>33</xdr:row>
      <xdr:rowOff>93028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109555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21552</xdr:rowOff>
    </xdr:from>
    <xdr:to>
      <xdr:col>10</xdr:col>
      <xdr:colOff>165100</xdr:colOff>
      <xdr:row>33</xdr:row>
      <xdr:rowOff>123152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139679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26810</xdr:rowOff>
    </xdr:from>
    <xdr:to>
      <xdr:col>6</xdr:col>
      <xdr:colOff>38100</xdr:colOff>
      <xdr:row>34</xdr:row>
      <xdr:rowOff>128410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144937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97521</xdr:rowOff>
    </xdr:from>
    <xdr:to>
      <xdr:col>24</xdr:col>
      <xdr:colOff>63500</xdr:colOff>
      <xdr:row>57</xdr:row>
      <xdr:rowOff>105953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70171"/>
          <a:ext cx="8382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105953</xdr:rowOff>
    </xdr:from>
    <xdr:to>
      <xdr:col>19</xdr:col>
      <xdr:colOff>177800</xdr:colOff>
      <xdr:row>57</xdr:row>
      <xdr:rowOff>125632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8603"/>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125632</xdr:rowOff>
    </xdr:from>
    <xdr:to>
      <xdr:col>15</xdr:col>
      <xdr:colOff>50800</xdr:colOff>
      <xdr:row>57</xdr:row>
      <xdr:rowOff>139312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98282"/>
          <a:ext cx="889000" cy="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139312</xdr:rowOff>
    </xdr:from>
    <xdr:to>
      <xdr:col>10</xdr:col>
      <xdr:colOff>114300</xdr:colOff>
      <xdr:row>58</xdr:row>
      <xdr:rowOff>671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1962"/>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46721</xdr:rowOff>
    </xdr:from>
    <xdr:to>
      <xdr:col>24</xdr:col>
      <xdr:colOff>114300</xdr:colOff>
      <xdr:row>57</xdr:row>
      <xdr:rowOff>148321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25148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55153</xdr:rowOff>
    </xdr:from>
    <xdr:to>
      <xdr:col>20</xdr:col>
      <xdr:colOff>38100</xdr:colOff>
      <xdr:row>57</xdr:row>
      <xdr:rowOff>156753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74832</xdr:rowOff>
    </xdr:from>
    <xdr:to>
      <xdr:col>15</xdr:col>
      <xdr:colOff>101600</xdr:colOff>
      <xdr:row>58</xdr:row>
      <xdr:rowOff>4982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21509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88512</xdr:rowOff>
    </xdr:from>
    <xdr:to>
      <xdr:col>10</xdr:col>
      <xdr:colOff>165100</xdr:colOff>
      <xdr:row>58</xdr:row>
      <xdr:rowOff>18662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121321</xdr:rowOff>
    </xdr:from>
    <xdr:to>
      <xdr:col>6</xdr:col>
      <xdr:colOff>38100</xdr:colOff>
      <xdr:row>58</xdr:row>
      <xdr:rowOff>51471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42598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8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90323</xdr:rowOff>
    </xdr:from>
    <xdr:to>
      <xdr:col>24</xdr:col>
      <xdr:colOff>63500</xdr:colOff>
      <xdr:row>78</xdr:row>
      <xdr:rowOff>119241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3423"/>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97980</xdr:rowOff>
    </xdr:from>
    <xdr:to>
      <xdr:col>19</xdr:col>
      <xdr:colOff>177800</xdr:colOff>
      <xdr:row>78</xdr:row>
      <xdr:rowOff>119241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1080"/>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97980</xdr:rowOff>
    </xdr:from>
    <xdr:to>
      <xdr:col>15</xdr:col>
      <xdr:colOff>50800</xdr:colOff>
      <xdr:row>79</xdr:row>
      <xdr:rowOff>749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1080"/>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115430</xdr:rowOff>
    </xdr:from>
    <xdr:to>
      <xdr:col>10</xdr:col>
      <xdr:colOff>114300</xdr:colOff>
      <xdr:row>79</xdr:row>
      <xdr:rowOff>749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853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39523</xdr:rowOff>
    </xdr:from>
    <xdr:to>
      <xdr:col>24</xdr:col>
      <xdr:colOff>114300</xdr:colOff>
      <xdr:row>78</xdr:row>
      <xdr:rowOff>141123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68441</xdr:rowOff>
    </xdr:from>
    <xdr:to>
      <xdr:col>20</xdr:col>
      <xdr:colOff>38100</xdr:colOff>
      <xdr:row>78</xdr:row>
      <xdr:rowOff>170041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161168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47180</xdr:rowOff>
    </xdr:from>
    <xdr:to>
      <xdr:col>15</xdr:col>
      <xdr:colOff>101600</xdr:colOff>
      <xdr:row>78</xdr:row>
      <xdr:rowOff>148780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121399</xdr:rowOff>
    </xdr:from>
    <xdr:to>
      <xdr:col>10</xdr:col>
      <xdr:colOff>165100</xdr:colOff>
      <xdr:row>79</xdr:row>
      <xdr:rowOff>51549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42676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64630</xdr:rowOff>
    </xdr:from>
    <xdr:to>
      <xdr:col>6</xdr:col>
      <xdr:colOff>38100</xdr:colOff>
      <xdr:row>78</xdr:row>
      <xdr:rowOff>166230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61573</xdr:rowOff>
    </xdr:from>
    <xdr:to>
      <xdr:col>24</xdr:col>
      <xdr:colOff>63500</xdr:colOff>
      <xdr:row>97</xdr:row>
      <xdr:rowOff>20709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20773"/>
          <a:ext cx="838200" cy="1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112497</xdr:rowOff>
    </xdr:from>
    <xdr:to>
      <xdr:col>19</xdr:col>
      <xdr:colOff>177800</xdr:colOff>
      <xdr:row>97</xdr:row>
      <xdr:rowOff>20709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71697"/>
          <a:ext cx="889000" cy="7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112497</xdr:rowOff>
    </xdr:from>
    <xdr:to>
      <xdr:col>15</xdr:col>
      <xdr:colOff>50800</xdr:colOff>
      <xdr:row>98</xdr:row>
      <xdr:rowOff>39681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71697"/>
          <a:ext cx="889000" cy="27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39681</xdr:rowOff>
    </xdr:from>
    <xdr:to>
      <xdr:col>10</xdr:col>
      <xdr:colOff>114300</xdr:colOff>
      <xdr:row>98</xdr:row>
      <xdr:rowOff>67833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4178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10773</xdr:rowOff>
    </xdr:from>
    <xdr:to>
      <xdr:col>24</xdr:col>
      <xdr:colOff>114300</xdr:colOff>
      <xdr:row>96</xdr:row>
      <xdr:rowOff>112373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160650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141359</xdr:rowOff>
    </xdr:from>
    <xdr:to>
      <xdr:col>20</xdr:col>
      <xdr:colOff>38100</xdr:colOff>
      <xdr:row>97</xdr:row>
      <xdr:rowOff>71509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62636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61697</xdr:rowOff>
    </xdr:from>
    <xdr:to>
      <xdr:col>15</xdr:col>
      <xdr:colOff>101600</xdr:colOff>
      <xdr:row>96</xdr:row>
      <xdr:rowOff>163297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154424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160331</xdr:rowOff>
    </xdr:from>
    <xdr:to>
      <xdr:col>10</xdr:col>
      <xdr:colOff>165100</xdr:colOff>
      <xdr:row>98</xdr:row>
      <xdr:rowOff>90481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81608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17033</xdr:rowOff>
    </xdr:from>
    <xdr:to>
      <xdr:col>6</xdr:col>
      <xdr:colOff>38100</xdr:colOff>
      <xdr:row>98</xdr:row>
      <xdr:rowOff>118633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109760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139269</xdr:rowOff>
    </xdr:from>
    <xdr:to>
      <xdr:col>55</xdr:col>
      <xdr:colOff>0</xdr:colOff>
      <xdr:row>36</xdr:row>
      <xdr:rowOff>28528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0019"/>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28528</xdr:rowOff>
    </xdr:from>
    <xdr:to>
      <xdr:col>50</xdr:col>
      <xdr:colOff>114300</xdr:colOff>
      <xdr:row>36</xdr:row>
      <xdr:rowOff>59980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00728"/>
          <a:ext cx="8890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30349</xdr:rowOff>
    </xdr:from>
    <xdr:to>
      <xdr:col>45</xdr:col>
      <xdr:colOff>177800</xdr:colOff>
      <xdr:row>36</xdr:row>
      <xdr:rowOff>59980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59649"/>
          <a:ext cx="889000" cy="3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30349</xdr:rowOff>
    </xdr:from>
    <xdr:to>
      <xdr:col>41</xdr:col>
      <xdr:colOff>50800</xdr:colOff>
      <xdr:row>36</xdr:row>
      <xdr:rowOff>161992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59649"/>
          <a:ext cx="889000" cy="4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88469</xdr:rowOff>
    </xdr:from>
    <xdr:to>
      <xdr:col>55</xdr:col>
      <xdr:colOff>50800</xdr:colOff>
      <xdr:row>36</xdr:row>
      <xdr:rowOff>18619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66896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149178</xdr:rowOff>
    </xdr:from>
    <xdr:to>
      <xdr:col>50</xdr:col>
      <xdr:colOff>165100</xdr:colOff>
      <xdr:row>36</xdr:row>
      <xdr:rowOff>79328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70455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4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9180</xdr:rowOff>
    </xdr:from>
    <xdr:to>
      <xdr:col>46</xdr:col>
      <xdr:colOff>38100</xdr:colOff>
      <xdr:row>36</xdr:row>
      <xdr:rowOff>110780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101907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150999</xdr:rowOff>
    </xdr:from>
    <xdr:to>
      <xdr:col>41</xdr:col>
      <xdr:colOff>101600</xdr:colOff>
      <xdr:row>34</xdr:row>
      <xdr:rowOff>81149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72276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0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111192</xdr:rowOff>
    </xdr:from>
    <xdr:to>
      <xdr:col>36</xdr:col>
      <xdr:colOff>165100</xdr:colOff>
      <xdr:row>37</xdr:row>
      <xdr:rowOff>41342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32469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155862</xdr:rowOff>
    </xdr:from>
    <xdr:to>
      <xdr:col>55</xdr:col>
      <xdr:colOff>0</xdr:colOff>
      <xdr:row>55</xdr:row>
      <xdr:rowOff>168267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85612"/>
          <a:ext cx="838200" cy="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155862</xdr:rowOff>
    </xdr:from>
    <xdr:to>
      <xdr:col>50</xdr:col>
      <xdr:colOff>114300</xdr:colOff>
      <xdr:row>56</xdr:row>
      <xdr:rowOff>41715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85612"/>
          <a:ext cx="889000" cy="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152364</xdr:rowOff>
    </xdr:from>
    <xdr:to>
      <xdr:col>45</xdr:col>
      <xdr:colOff>177800</xdr:colOff>
      <xdr:row>56</xdr:row>
      <xdr:rowOff>41715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82114"/>
          <a:ext cx="889000" cy="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152364</xdr:rowOff>
    </xdr:from>
    <xdr:to>
      <xdr:col>41</xdr:col>
      <xdr:colOff>50800</xdr:colOff>
      <xdr:row>56</xdr:row>
      <xdr:rowOff>140500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82114"/>
          <a:ext cx="8890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117467</xdr:rowOff>
    </xdr:from>
    <xdr:to>
      <xdr:col>55</xdr:col>
      <xdr:colOff>50800</xdr:colOff>
      <xdr:row>56</xdr:row>
      <xdr:rowOff>47617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140344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9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105062</xdr:rowOff>
    </xdr:from>
    <xdr:to>
      <xdr:col>50</xdr:col>
      <xdr:colOff>165100</xdr:colOff>
      <xdr:row>56</xdr:row>
      <xdr:rowOff>35212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51739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1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162365</xdr:rowOff>
    </xdr:from>
    <xdr:to>
      <xdr:col>46</xdr:col>
      <xdr:colOff>38100</xdr:colOff>
      <xdr:row>56</xdr:row>
      <xdr:rowOff>92515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109042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36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101564</xdr:rowOff>
    </xdr:from>
    <xdr:to>
      <xdr:col>41</xdr:col>
      <xdr:colOff>101600</xdr:colOff>
      <xdr:row>56</xdr:row>
      <xdr:rowOff>31714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48241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89700</xdr:rowOff>
    </xdr:from>
    <xdr:to>
      <xdr:col>36</xdr:col>
      <xdr:colOff>165100</xdr:colOff>
      <xdr:row>57</xdr:row>
      <xdr:rowOff>19850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10977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54307</xdr:rowOff>
    </xdr:from>
    <xdr:to>
      <xdr:col>55</xdr:col>
      <xdr:colOff>0</xdr:colOff>
      <xdr:row>76</xdr:row>
      <xdr:rowOff>69452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913057"/>
          <a:ext cx="838200" cy="1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54307</xdr:rowOff>
    </xdr:from>
    <xdr:to>
      <xdr:col>50</xdr:col>
      <xdr:colOff>114300</xdr:colOff>
      <xdr:row>76</xdr:row>
      <xdr:rowOff>88243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913057"/>
          <a:ext cx="889000" cy="20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60547</xdr:rowOff>
    </xdr:from>
    <xdr:to>
      <xdr:col>45</xdr:col>
      <xdr:colOff>177800</xdr:colOff>
      <xdr:row>76</xdr:row>
      <xdr:rowOff>88243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90747"/>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60547</xdr:rowOff>
    </xdr:from>
    <xdr:to>
      <xdr:col>41</xdr:col>
      <xdr:colOff>50800</xdr:colOff>
      <xdr:row>76</xdr:row>
      <xdr:rowOff>67422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090747"/>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18652</xdr:rowOff>
    </xdr:from>
    <xdr:to>
      <xdr:col>55</xdr:col>
      <xdr:colOff>50800</xdr:colOff>
      <xdr:row>76</xdr:row>
      <xdr:rowOff>120252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41529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3507</xdr:rowOff>
    </xdr:from>
    <xdr:to>
      <xdr:col>50</xdr:col>
      <xdr:colOff>165100</xdr:colOff>
      <xdr:row>75</xdr:row>
      <xdr:rowOff>105107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8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121634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6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37443</xdr:rowOff>
    </xdr:from>
    <xdr:to>
      <xdr:col>46</xdr:col>
      <xdr:colOff>38100</xdr:colOff>
      <xdr:row>76</xdr:row>
      <xdr:rowOff>139043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155569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9747</xdr:rowOff>
    </xdr:from>
    <xdr:to>
      <xdr:col>41</xdr:col>
      <xdr:colOff>101600</xdr:colOff>
      <xdr:row>76</xdr:row>
      <xdr:rowOff>111347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127874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16622</xdr:rowOff>
    </xdr:from>
    <xdr:to>
      <xdr:col>36</xdr:col>
      <xdr:colOff>165100</xdr:colOff>
      <xdr:row>76</xdr:row>
      <xdr:rowOff>118222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2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53107</xdr:rowOff>
    </xdr:from>
    <xdr:to>
      <xdr:col>55</xdr:col>
      <xdr:colOff>0</xdr:colOff>
      <xdr:row>97</xdr:row>
      <xdr:rowOff>23589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12307"/>
          <a:ext cx="838200" cy="1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95965</xdr:rowOff>
    </xdr:from>
    <xdr:to>
      <xdr:col>50</xdr:col>
      <xdr:colOff>114300</xdr:colOff>
      <xdr:row>97</xdr:row>
      <xdr:rowOff>23589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55165"/>
          <a:ext cx="889000" cy="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90469</xdr:rowOff>
    </xdr:from>
    <xdr:to>
      <xdr:col>45</xdr:col>
      <xdr:colOff>177800</xdr:colOff>
      <xdr:row>96</xdr:row>
      <xdr:rowOff>95965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49669"/>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90469</xdr:rowOff>
    </xdr:from>
    <xdr:to>
      <xdr:col>41</xdr:col>
      <xdr:colOff>50800</xdr:colOff>
      <xdr:row>97</xdr:row>
      <xdr:rowOff>84401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49669"/>
          <a:ext cx="889000" cy="16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2307</xdr:rowOff>
    </xdr:from>
    <xdr:to>
      <xdr:col>55</xdr:col>
      <xdr:colOff>50800</xdr:colOff>
      <xdr:row>96</xdr:row>
      <xdr:rowOff>103907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25184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144239</xdr:rowOff>
    </xdr:from>
    <xdr:to>
      <xdr:col>50</xdr:col>
      <xdr:colOff>165100</xdr:colOff>
      <xdr:row>97</xdr:row>
      <xdr:rowOff>74389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65516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45165</xdr:rowOff>
    </xdr:from>
    <xdr:to>
      <xdr:col>46</xdr:col>
      <xdr:colOff>38100</xdr:colOff>
      <xdr:row>96</xdr:row>
      <xdr:rowOff>146765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39669</xdr:rowOff>
    </xdr:from>
    <xdr:to>
      <xdr:col>41</xdr:col>
      <xdr:colOff>101600</xdr:colOff>
      <xdr:row>96</xdr:row>
      <xdr:rowOff>141269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157796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33601</xdr:rowOff>
    </xdr:from>
    <xdr:to>
      <xdr:col>36</xdr:col>
      <xdr:colOff>165100</xdr:colOff>
      <xdr:row>97</xdr:row>
      <xdr:rowOff>135201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70390</xdr:rowOff>
    </xdr:from>
    <xdr:to>
      <xdr:col>85</xdr:col>
      <xdr:colOff>127000</xdr:colOff>
      <xdr:row>39</xdr:row>
      <xdr:rowOff>25433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5490"/>
          <a:ext cx="838200" cy="1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25433</xdr:rowOff>
    </xdr:from>
    <xdr:to>
      <xdr:col>81</xdr:col>
      <xdr:colOff>50800</xdr:colOff>
      <xdr:row>39</xdr:row>
      <xdr:rowOff>67190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124863</xdr:rowOff>
    </xdr:from>
    <xdr:to>
      <xdr:col>76</xdr:col>
      <xdr:colOff>114300</xdr:colOff>
      <xdr:row>39</xdr:row>
      <xdr:rowOff>67190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9963"/>
          <a:ext cx="889000" cy="1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124863</xdr:rowOff>
    </xdr:from>
    <xdr:to>
      <xdr:col>71</xdr:col>
      <xdr:colOff>177800</xdr:colOff>
      <xdr:row>38</xdr:row>
      <xdr:rowOff>130066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9963"/>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19590</xdr:rowOff>
    </xdr:from>
    <xdr:to>
      <xdr:col>85</xdr:col>
      <xdr:colOff>177800</xdr:colOff>
      <xdr:row>38</xdr:row>
      <xdr:rowOff>121190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42468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146083</xdr:rowOff>
    </xdr:from>
    <xdr:to>
      <xdr:col>81</xdr:col>
      <xdr:colOff>101600</xdr:colOff>
      <xdr:row>39</xdr:row>
      <xdr:rowOff>76233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67360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16390</xdr:rowOff>
    </xdr:from>
    <xdr:to>
      <xdr:col>76</xdr:col>
      <xdr:colOff>165100</xdr:colOff>
      <xdr:row>39</xdr:row>
      <xdr:rowOff>117990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109117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9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74063</xdr:rowOff>
    </xdr:from>
    <xdr:to>
      <xdr:col>72</xdr:col>
      <xdr:colOff>38100</xdr:colOff>
      <xdr:row>39</xdr:row>
      <xdr:rowOff>4213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166790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79266</xdr:rowOff>
    </xdr:from>
    <xdr:to>
      <xdr:col>67</xdr:col>
      <xdr:colOff>101600</xdr:colOff>
      <xdr:row>39</xdr:row>
      <xdr:rowOff>9416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8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26326</xdr:rowOff>
    </xdr:from>
    <xdr:to>
      <xdr:col>85</xdr:col>
      <xdr:colOff>127000</xdr:colOff>
      <xdr:row>73</xdr:row>
      <xdr:rowOff>131470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542176"/>
          <a:ext cx="838200" cy="10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131470</xdr:rowOff>
    </xdr:from>
    <xdr:to>
      <xdr:col>81</xdr:col>
      <xdr:colOff>50800</xdr:colOff>
      <xdr:row>74</xdr:row>
      <xdr:rowOff>14612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47320"/>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14612</xdr:rowOff>
    </xdr:from>
    <xdr:to>
      <xdr:col>76</xdr:col>
      <xdr:colOff>114300</xdr:colOff>
      <xdr:row>74</xdr:row>
      <xdr:rowOff>159164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01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159164</xdr:rowOff>
    </xdr:from>
    <xdr:to>
      <xdr:col>71</xdr:col>
      <xdr:colOff>177800</xdr:colOff>
      <xdr:row>75</xdr:row>
      <xdr:rowOff>74102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46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146976</xdr:rowOff>
    </xdr:from>
    <xdr:to>
      <xdr:col>85</xdr:col>
      <xdr:colOff>177800</xdr:colOff>
      <xdr:row>73</xdr:row>
      <xdr:rowOff>77126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169853</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4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80670</xdr:rowOff>
    </xdr:from>
    <xdr:to>
      <xdr:col>81</xdr:col>
      <xdr:colOff>101600</xdr:colOff>
      <xdr:row>74</xdr:row>
      <xdr:rowOff>10820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27347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3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135262</xdr:rowOff>
    </xdr:from>
    <xdr:to>
      <xdr:col>76</xdr:col>
      <xdr:colOff>165100</xdr:colOff>
      <xdr:row>74</xdr:row>
      <xdr:rowOff>65412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81939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108364</xdr:rowOff>
    </xdr:from>
    <xdr:to>
      <xdr:col>72</xdr:col>
      <xdr:colOff>38100</xdr:colOff>
      <xdr:row>75</xdr:row>
      <xdr:rowOff>38514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55041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57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23302</xdr:rowOff>
    </xdr:from>
    <xdr:to>
      <xdr:col>67</xdr:col>
      <xdr:colOff>101600</xdr:colOff>
      <xdr:row>75</xdr:row>
      <xdr:rowOff>124902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141429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74560</xdr:rowOff>
    </xdr:from>
    <xdr:to>
      <xdr:col>85</xdr:col>
      <xdr:colOff>127000</xdr:colOff>
      <xdr:row>98</xdr:row>
      <xdr:rowOff>85489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6660"/>
          <a:ext cx="8382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22087</xdr:rowOff>
    </xdr:from>
    <xdr:to>
      <xdr:col>81</xdr:col>
      <xdr:colOff>50800</xdr:colOff>
      <xdr:row>98</xdr:row>
      <xdr:rowOff>74560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24187"/>
          <a:ext cx="889000" cy="5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22087</xdr:rowOff>
    </xdr:from>
    <xdr:to>
      <xdr:col>76</xdr:col>
      <xdr:colOff>114300</xdr:colOff>
      <xdr:row>98</xdr:row>
      <xdr:rowOff>101524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4187"/>
          <a:ext cx="889000" cy="7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101524</xdr:rowOff>
    </xdr:from>
    <xdr:to>
      <xdr:col>71</xdr:col>
      <xdr:colOff>177800</xdr:colOff>
      <xdr:row>98</xdr:row>
      <xdr:rowOff>112154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0362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34689</xdr:rowOff>
    </xdr:from>
    <xdr:to>
      <xdr:col>85</xdr:col>
      <xdr:colOff>177800</xdr:colOff>
      <xdr:row>98</xdr:row>
      <xdr:rowOff>136289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121066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23760</xdr:rowOff>
    </xdr:from>
    <xdr:to>
      <xdr:col>81</xdr:col>
      <xdr:colOff>101600</xdr:colOff>
      <xdr:row>98</xdr:row>
      <xdr:rowOff>125360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142737</xdr:rowOff>
    </xdr:from>
    <xdr:to>
      <xdr:col>76</xdr:col>
      <xdr:colOff>165100</xdr:colOff>
      <xdr:row>98</xdr:row>
      <xdr:rowOff>72887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50724</xdr:rowOff>
    </xdr:from>
    <xdr:to>
      <xdr:col>72</xdr:col>
      <xdr:colOff>38100</xdr:colOff>
      <xdr:row>98</xdr:row>
      <xdr:rowOff>152324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143451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61354</xdr:rowOff>
    </xdr:from>
    <xdr:to>
      <xdr:col>67</xdr:col>
      <xdr:colOff>101600</xdr:colOff>
      <xdr:row>98</xdr:row>
      <xdr:rowOff>162954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89922</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433572"/>
          <a:ext cx="889000" cy="10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139222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39122</xdr:rowOff>
    </xdr:from>
    <xdr:to>
      <xdr:col>98</xdr:col>
      <xdr:colOff>38100</xdr:colOff>
      <xdr:row>37</xdr:row>
      <xdr:rowOff>140722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157249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5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128956</xdr:rowOff>
    </xdr:from>
    <xdr:to>
      <xdr:col>116</xdr:col>
      <xdr:colOff>63500</xdr:colOff>
      <xdr:row>58</xdr:row>
      <xdr:rowOff>135174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73056"/>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126487</xdr:rowOff>
    </xdr:from>
    <xdr:to>
      <xdr:col>111</xdr:col>
      <xdr:colOff>177800</xdr:colOff>
      <xdr:row>58</xdr:row>
      <xdr:rowOff>128956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7058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126441</xdr:rowOff>
    </xdr:from>
    <xdr:to>
      <xdr:col>107</xdr:col>
      <xdr:colOff>50800</xdr:colOff>
      <xdr:row>58</xdr:row>
      <xdr:rowOff>126487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7054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126441</xdr:rowOff>
    </xdr:from>
    <xdr:to>
      <xdr:col>102</xdr:col>
      <xdr:colOff>114300</xdr:colOff>
      <xdr:row>58</xdr:row>
      <xdr:rowOff>129047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705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84374</xdr:rowOff>
    </xdr:from>
    <xdr:to>
      <xdr:col>116</xdr:col>
      <xdr:colOff>114300</xdr:colOff>
      <xdr:row>59</xdr:row>
      <xdr:rowOff>14524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170751</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78156</xdr:rowOff>
    </xdr:from>
    <xdr:to>
      <xdr:col>112</xdr:col>
      <xdr:colOff>38100</xdr:colOff>
      <xdr:row>59</xdr:row>
      <xdr:rowOff>8306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170883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75687</xdr:rowOff>
    </xdr:from>
    <xdr:to>
      <xdr:col>107</xdr:col>
      <xdr:colOff>101600</xdr:colOff>
      <xdr:row>59</xdr:row>
      <xdr:rowOff>5837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168414</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1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75641</xdr:rowOff>
    </xdr:from>
    <xdr:to>
      <xdr:col>102</xdr:col>
      <xdr:colOff>165100</xdr:colOff>
      <xdr:row>59</xdr:row>
      <xdr:rowOff>5791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168368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78247</xdr:rowOff>
    </xdr:from>
    <xdr:to>
      <xdr:col>98</xdr:col>
      <xdr:colOff>38100</xdr:colOff>
      <xdr:row>59</xdr:row>
      <xdr:rowOff>8397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170974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156567</xdr:rowOff>
    </xdr:from>
    <xdr:to>
      <xdr:col>116</xdr:col>
      <xdr:colOff>63500</xdr:colOff>
      <xdr:row>72</xdr:row>
      <xdr:rowOff>25498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158067"/>
          <a:ext cx="838200" cy="2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25498</xdr:rowOff>
    </xdr:from>
    <xdr:to>
      <xdr:col>111</xdr:col>
      <xdr:colOff>177800</xdr:colOff>
      <xdr:row>72</xdr:row>
      <xdr:rowOff>40880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369898"/>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2540</xdr:rowOff>
    </xdr:from>
    <xdr:to>
      <xdr:col>107</xdr:col>
      <xdr:colOff>50800</xdr:colOff>
      <xdr:row>72</xdr:row>
      <xdr:rowOff>40880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346940"/>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2540</xdr:rowOff>
    </xdr:from>
    <xdr:to>
      <xdr:col>102</xdr:col>
      <xdr:colOff>114300</xdr:colOff>
      <xdr:row>72</xdr:row>
      <xdr:rowOff>131650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346940"/>
          <a:ext cx="8890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105767</xdr:rowOff>
    </xdr:from>
    <xdr:to>
      <xdr:col>116</xdr:col>
      <xdr:colOff>114300</xdr:colOff>
      <xdr:row>71</xdr:row>
      <xdr:rowOff>35917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1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20694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02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146148</xdr:rowOff>
    </xdr:from>
    <xdr:to>
      <xdr:col>112</xdr:col>
      <xdr:colOff>38100</xdr:colOff>
      <xdr:row>72</xdr:row>
      <xdr:rowOff>76298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3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92825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09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161530</xdr:rowOff>
    </xdr:from>
    <xdr:to>
      <xdr:col>107</xdr:col>
      <xdr:colOff>101600</xdr:colOff>
      <xdr:row>72</xdr:row>
      <xdr:rowOff>91680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108207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0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123190</xdr:rowOff>
    </xdr:from>
    <xdr:to>
      <xdr:col>102</xdr:col>
      <xdr:colOff>165100</xdr:colOff>
      <xdr:row>72</xdr:row>
      <xdr:rowOff>53340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69867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0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80850</xdr:rowOff>
    </xdr:from>
    <xdr:to>
      <xdr:col>98</xdr:col>
      <xdr:colOff>38100</xdr:colOff>
      <xdr:row>73</xdr:row>
      <xdr:rowOff>11000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27527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人件費については、町の面積が東西に広く、集落が点在しているため、総合窓口の設置、ごみ収集にかかる人員が多いことが他団体よりも経費がかかっている。計画的な施設の統廃合や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普通建設事業費については、新規整備において、統合保育所建設事業や災害対策のための避難場所等の整備事業等の影響から決算額が上昇傾向にある。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扶助費については、少子化により子どもの数が減少しているため全国平均、三重県平均、類似団体平均よりも低い状況にある。令和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年度以降の決算額が上昇しているのは、臨時特別給付金等の影響である。</a:t>
          </a: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繰出金については、下水道会計の公債費や維持管理経費の増、また、介護保険特別会計におけるサービス給付の増のため上昇傾向にある。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51689</xdr:rowOff>
    </xdr:from>
    <xdr:to>
      <xdr:col>24</xdr:col>
      <xdr:colOff>63500</xdr:colOff>
      <xdr:row>33</xdr:row>
      <xdr:rowOff>103505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9539"/>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103505</xdr:rowOff>
    </xdr:from>
    <xdr:to>
      <xdr:col>19</xdr:col>
      <xdr:colOff>177800</xdr:colOff>
      <xdr:row>34</xdr:row>
      <xdr:rowOff>153797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61355"/>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153797</xdr:rowOff>
    </xdr:from>
    <xdr:to>
      <xdr:col>15</xdr:col>
      <xdr:colOff>50800</xdr:colOff>
      <xdr:row>35</xdr:row>
      <xdr:rowOff>147320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309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37973</xdr:rowOff>
    </xdr:from>
    <xdr:to>
      <xdr:col>10</xdr:col>
      <xdr:colOff>114300</xdr:colOff>
      <xdr:row>35</xdr:row>
      <xdr:rowOff>147320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7273"/>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xdr:rowOff>
    </xdr:from>
    <xdr:to>
      <xdr:col>24</xdr:col>
      <xdr:colOff>114300</xdr:colOff>
      <xdr:row>33</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52705</xdr:rowOff>
    </xdr:from>
    <xdr:to>
      <xdr:col>20</xdr:col>
      <xdr:colOff>38100</xdr:colOff>
      <xdr:row>33</xdr:row>
      <xdr:rowOff>154305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170832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102997</xdr:rowOff>
    </xdr:from>
    <xdr:to>
      <xdr:col>15</xdr:col>
      <xdr:colOff>101600</xdr:colOff>
      <xdr:row>35</xdr:row>
      <xdr:rowOff>33147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49674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96520</xdr:rowOff>
    </xdr:from>
    <xdr:to>
      <xdr:col>10</xdr:col>
      <xdr:colOff>165100</xdr:colOff>
      <xdr:row>36</xdr:row>
      <xdr:rowOff>26670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17797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158623</xdr:rowOff>
    </xdr:from>
    <xdr:to>
      <xdr:col>6</xdr:col>
      <xdr:colOff>38100</xdr:colOff>
      <xdr:row>34</xdr:row>
      <xdr:rowOff>88773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79900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39222</xdr:rowOff>
    </xdr:from>
    <xdr:to>
      <xdr:col>24</xdr:col>
      <xdr:colOff>63500</xdr:colOff>
      <xdr:row>58</xdr:row>
      <xdr:rowOff>48231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3322"/>
          <a:ext cx="838200" cy="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11600</xdr:rowOff>
    </xdr:from>
    <xdr:to>
      <xdr:col>19</xdr:col>
      <xdr:colOff>177800</xdr:colOff>
      <xdr:row>58</xdr:row>
      <xdr:rowOff>48231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5700"/>
          <a:ext cx="889000" cy="3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106741</xdr:rowOff>
    </xdr:from>
    <xdr:to>
      <xdr:col>15</xdr:col>
      <xdr:colOff>50800</xdr:colOff>
      <xdr:row>58</xdr:row>
      <xdr:rowOff>11600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9391"/>
          <a:ext cx="889000" cy="7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106741</xdr:rowOff>
    </xdr:from>
    <xdr:to>
      <xdr:col>10</xdr:col>
      <xdr:colOff>114300</xdr:colOff>
      <xdr:row>58</xdr:row>
      <xdr:rowOff>74743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9391"/>
          <a:ext cx="889000" cy="1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159872</xdr:rowOff>
    </xdr:from>
    <xdr:to>
      <xdr:col>24</xdr:col>
      <xdr:colOff>114300</xdr:colOff>
      <xdr:row>58</xdr:row>
      <xdr:rowOff>90022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74799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168881</xdr:rowOff>
    </xdr:from>
    <xdr:to>
      <xdr:col>20</xdr:col>
      <xdr:colOff>38100</xdr:colOff>
      <xdr:row>58</xdr:row>
      <xdr:rowOff>99031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90158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132250</xdr:rowOff>
    </xdr:from>
    <xdr:to>
      <xdr:col>15</xdr:col>
      <xdr:colOff>101600</xdr:colOff>
      <xdr:row>58</xdr:row>
      <xdr:rowOff>62400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55941</xdr:rowOff>
    </xdr:from>
    <xdr:to>
      <xdr:col>10</xdr:col>
      <xdr:colOff>165100</xdr:colOff>
      <xdr:row>57</xdr:row>
      <xdr:rowOff>157541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148668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23943</xdr:rowOff>
    </xdr:from>
    <xdr:to>
      <xdr:col>6</xdr:col>
      <xdr:colOff>38100</xdr:colOff>
      <xdr:row>58</xdr:row>
      <xdr:rowOff>125543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129878</xdr:rowOff>
    </xdr:from>
    <xdr:to>
      <xdr:col>24</xdr:col>
      <xdr:colOff>63500</xdr:colOff>
      <xdr:row>75</xdr:row>
      <xdr:rowOff>80272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45728"/>
          <a:ext cx="838200" cy="2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129878</xdr:rowOff>
    </xdr:from>
    <xdr:to>
      <xdr:col>19</xdr:col>
      <xdr:colOff>177800</xdr:colOff>
      <xdr:row>75</xdr:row>
      <xdr:rowOff>13696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45728"/>
          <a:ext cx="889000" cy="2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13696</xdr:rowOff>
    </xdr:from>
    <xdr:to>
      <xdr:col>15</xdr:col>
      <xdr:colOff>50800</xdr:colOff>
      <xdr:row>75</xdr:row>
      <xdr:rowOff>149544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2446"/>
          <a:ext cx="889000" cy="13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149544</xdr:rowOff>
    </xdr:from>
    <xdr:to>
      <xdr:col>10</xdr:col>
      <xdr:colOff>114300</xdr:colOff>
      <xdr:row>78</xdr:row>
      <xdr:rowOff>8072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8294"/>
          <a:ext cx="889000" cy="3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29472</xdr:rowOff>
    </xdr:from>
    <xdr:to>
      <xdr:col>24</xdr:col>
      <xdr:colOff>114300</xdr:colOff>
      <xdr:row>75</xdr:row>
      <xdr:rowOff>131072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52349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79078</xdr:rowOff>
    </xdr:from>
    <xdr:to>
      <xdr:col>20</xdr:col>
      <xdr:colOff>38100</xdr:colOff>
      <xdr:row>74</xdr:row>
      <xdr:rowOff>9228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25755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7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134346</xdr:rowOff>
    </xdr:from>
    <xdr:to>
      <xdr:col>15</xdr:col>
      <xdr:colOff>101600</xdr:colOff>
      <xdr:row>75</xdr:row>
      <xdr:rowOff>64496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81023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98745</xdr:rowOff>
    </xdr:from>
    <xdr:to>
      <xdr:col>10</xdr:col>
      <xdr:colOff>165100</xdr:colOff>
      <xdr:row>76</xdr:row>
      <xdr:rowOff>28894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74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45422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128722</xdr:rowOff>
    </xdr:from>
    <xdr:to>
      <xdr:col>6</xdr:col>
      <xdr:colOff>38100</xdr:colOff>
      <xdr:row>78</xdr:row>
      <xdr:rowOff>58872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75399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45228</xdr:rowOff>
    </xdr:from>
    <xdr:to>
      <xdr:col>24</xdr:col>
      <xdr:colOff>63500</xdr:colOff>
      <xdr:row>95</xdr:row>
      <xdr:rowOff>151588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32978"/>
          <a:ext cx="838200" cy="1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151588</xdr:rowOff>
    </xdr:from>
    <xdr:to>
      <xdr:col>19</xdr:col>
      <xdr:colOff>177800</xdr:colOff>
      <xdr:row>95</xdr:row>
      <xdr:rowOff>151642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39338"/>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151642</xdr:rowOff>
    </xdr:from>
    <xdr:to>
      <xdr:col>15</xdr:col>
      <xdr:colOff>50800</xdr:colOff>
      <xdr:row>96</xdr:row>
      <xdr:rowOff>11291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9392"/>
          <a:ext cx="889000" cy="3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11291</xdr:rowOff>
    </xdr:from>
    <xdr:to>
      <xdr:col>10</xdr:col>
      <xdr:colOff>114300</xdr:colOff>
      <xdr:row>96</xdr:row>
      <xdr:rowOff>63787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70491"/>
          <a:ext cx="889000" cy="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165878</xdr:rowOff>
    </xdr:from>
    <xdr:to>
      <xdr:col>24</xdr:col>
      <xdr:colOff>114300</xdr:colOff>
      <xdr:row>95</xdr:row>
      <xdr:rowOff>96028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17305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3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100788</xdr:rowOff>
    </xdr:from>
    <xdr:to>
      <xdr:col>20</xdr:col>
      <xdr:colOff>38100</xdr:colOff>
      <xdr:row>96</xdr:row>
      <xdr:rowOff>30938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47465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6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100842</xdr:rowOff>
    </xdr:from>
    <xdr:to>
      <xdr:col>15</xdr:col>
      <xdr:colOff>101600</xdr:colOff>
      <xdr:row>96</xdr:row>
      <xdr:rowOff>30992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47519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6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131941</xdr:rowOff>
    </xdr:from>
    <xdr:to>
      <xdr:col>10</xdr:col>
      <xdr:colOff>165100</xdr:colOff>
      <xdr:row>96</xdr:row>
      <xdr:rowOff>62091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78618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9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12987</xdr:rowOff>
    </xdr:from>
    <xdr:to>
      <xdr:col>6</xdr:col>
      <xdr:colOff>38100</xdr:colOff>
      <xdr:row>96</xdr:row>
      <xdr:rowOff>114587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131114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134168</xdr:rowOff>
    </xdr:from>
    <xdr:to>
      <xdr:col>55</xdr:col>
      <xdr:colOff>0</xdr:colOff>
      <xdr:row>56</xdr:row>
      <xdr:rowOff>75898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63918"/>
          <a:ext cx="838200" cy="1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75898</xdr:rowOff>
    </xdr:from>
    <xdr:to>
      <xdr:col>50</xdr:col>
      <xdr:colOff>114300</xdr:colOff>
      <xdr:row>56</xdr:row>
      <xdr:rowOff>75943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709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75943</xdr:rowOff>
    </xdr:from>
    <xdr:to>
      <xdr:col>45</xdr:col>
      <xdr:colOff>177800</xdr:colOff>
      <xdr:row>56</xdr:row>
      <xdr:rowOff>132667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77143"/>
          <a:ext cx="889000" cy="5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132667</xdr:rowOff>
    </xdr:from>
    <xdr:to>
      <xdr:col>41</xdr:col>
      <xdr:colOff>50800</xdr:colOff>
      <xdr:row>56</xdr:row>
      <xdr:rowOff>160617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3867"/>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83368</xdr:rowOff>
    </xdr:from>
    <xdr:to>
      <xdr:col>55</xdr:col>
      <xdr:colOff>50800</xdr:colOff>
      <xdr:row>56</xdr:row>
      <xdr:rowOff>13518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106245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25098</xdr:rowOff>
    </xdr:from>
    <xdr:to>
      <xdr:col>50</xdr:col>
      <xdr:colOff>165100</xdr:colOff>
      <xdr:row>56</xdr:row>
      <xdr:rowOff>126698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25143</xdr:rowOff>
    </xdr:from>
    <xdr:to>
      <xdr:col>46</xdr:col>
      <xdr:colOff>38100</xdr:colOff>
      <xdr:row>56</xdr:row>
      <xdr:rowOff>126743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117870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81867</xdr:rowOff>
    </xdr:from>
    <xdr:to>
      <xdr:col>41</xdr:col>
      <xdr:colOff>101600</xdr:colOff>
      <xdr:row>57</xdr:row>
      <xdr:rowOff>12017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109817</xdr:rowOff>
    </xdr:from>
    <xdr:to>
      <xdr:col>36</xdr:col>
      <xdr:colOff>165100</xdr:colOff>
      <xdr:row>57</xdr:row>
      <xdr:rowOff>39967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31094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93442</xdr:rowOff>
    </xdr:from>
    <xdr:to>
      <xdr:col>55</xdr:col>
      <xdr:colOff>0</xdr:colOff>
      <xdr:row>78</xdr:row>
      <xdr:rowOff>113734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6542"/>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93442</xdr:rowOff>
    </xdr:from>
    <xdr:to>
      <xdr:col>50</xdr:col>
      <xdr:colOff>114300</xdr:colOff>
      <xdr:row>78</xdr:row>
      <xdr:rowOff>114230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66542"/>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114230</xdr:rowOff>
    </xdr:from>
    <xdr:to>
      <xdr:col>45</xdr:col>
      <xdr:colOff>177800</xdr:colOff>
      <xdr:row>78</xdr:row>
      <xdr:rowOff>143320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87330"/>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143320</xdr:rowOff>
    </xdr:from>
    <xdr:to>
      <xdr:col>41</xdr:col>
      <xdr:colOff>50800</xdr:colOff>
      <xdr:row>78</xdr:row>
      <xdr:rowOff>163912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6420"/>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62934</xdr:rowOff>
    </xdr:from>
    <xdr:to>
      <xdr:col>55</xdr:col>
      <xdr:colOff>50800</xdr:colOff>
      <xdr:row>78</xdr:row>
      <xdr:rowOff>164534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149311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42642</xdr:rowOff>
    </xdr:from>
    <xdr:to>
      <xdr:col>50</xdr:col>
      <xdr:colOff>165100</xdr:colOff>
      <xdr:row>78</xdr:row>
      <xdr:rowOff>144242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135369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63430</xdr:rowOff>
    </xdr:from>
    <xdr:to>
      <xdr:col>46</xdr:col>
      <xdr:colOff>38100</xdr:colOff>
      <xdr:row>78</xdr:row>
      <xdr:rowOff>165030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156157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92520</xdr:rowOff>
    </xdr:from>
    <xdr:to>
      <xdr:col>41</xdr:col>
      <xdr:colOff>101600</xdr:colOff>
      <xdr:row>79</xdr:row>
      <xdr:rowOff>22670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13797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113112</xdr:rowOff>
    </xdr:from>
    <xdr:to>
      <xdr:col>36</xdr:col>
      <xdr:colOff>165100</xdr:colOff>
      <xdr:row>79</xdr:row>
      <xdr:rowOff>43262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34389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69782</xdr:rowOff>
    </xdr:from>
    <xdr:to>
      <xdr:col>55</xdr:col>
      <xdr:colOff>0</xdr:colOff>
      <xdr:row>97</xdr:row>
      <xdr:rowOff>15897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28982"/>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123349</xdr:rowOff>
    </xdr:from>
    <xdr:to>
      <xdr:col>50</xdr:col>
      <xdr:colOff>114300</xdr:colOff>
      <xdr:row>97</xdr:row>
      <xdr:rowOff>15897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2549"/>
          <a:ext cx="889000" cy="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66483</xdr:rowOff>
    </xdr:from>
    <xdr:to>
      <xdr:col>45</xdr:col>
      <xdr:colOff>177800</xdr:colOff>
      <xdr:row>96</xdr:row>
      <xdr:rowOff>123349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54233"/>
          <a:ext cx="889000" cy="2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66483</xdr:rowOff>
    </xdr:from>
    <xdr:to>
      <xdr:col>41</xdr:col>
      <xdr:colOff>50800</xdr:colOff>
      <xdr:row>98</xdr:row>
      <xdr:rowOff>9627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54233"/>
          <a:ext cx="889000" cy="4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18982</xdr:rowOff>
    </xdr:from>
    <xdr:to>
      <xdr:col>55</xdr:col>
      <xdr:colOff>50800</xdr:colOff>
      <xdr:row>96</xdr:row>
      <xdr:rowOff>120582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168859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136547</xdr:rowOff>
    </xdr:from>
    <xdr:to>
      <xdr:col>50</xdr:col>
      <xdr:colOff>165100</xdr:colOff>
      <xdr:row>97</xdr:row>
      <xdr:rowOff>66697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57824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72549</xdr:rowOff>
    </xdr:from>
    <xdr:to>
      <xdr:col>46</xdr:col>
      <xdr:colOff>38100</xdr:colOff>
      <xdr:row>97</xdr:row>
      <xdr:rowOff>2699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165276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15683</xdr:rowOff>
    </xdr:from>
    <xdr:to>
      <xdr:col>41</xdr:col>
      <xdr:colOff>101600</xdr:colOff>
      <xdr:row>95</xdr:row>
      <xdr:rowOff>117283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133810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130277</xdr:rowOff>
    </xdr:from>
    <xdr:to>
      <xdr:col>36</xdr:col>
      <xdr:colOff>165100</xdr:colOff>
      <xdr:row>98</xdr:row>
      <xdr:rowOff>60427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51554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78892</xdr:rowOff>
    </xdr:from>
    <xdr:to>
      <xdr:col>85</xdr:col>
      <xdr:colOff>126364</xdr:colOff>
      <xdr:row>39</xdr:row>
      <xdr:rowOff>5375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65292"/>
          <a:ext cx="1269" cy="112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9202</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9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5375</xdr:rowOff>
    </xdr:from>
    <xdr:to>
      <xdr:col>86</xdr:col>
      <xdr:colOff>25400</xdr:colOff>
      <xdr:row>39</xdr:row>
      <xdr:rowOff>5375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25569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78892</xdr:rowOff>
    </xdr:from>
    <xdr:to>
      <xdr:col>86</xdr:col>
      <xdr:colOff>25400</xdr:colOff>
      <xdr:row>32</xdr:row>
      <xdr:rowOff>78892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6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78892</xdr:rowOff>
    </xdr:from>
    <xdr:to>
      <xdr:col>85</xdr:col>
      <xdr:colOff>127000</xdr:colOff>
      <xdr:row>34</xdr:row>
      <xdr:rowOff>77246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65292"/>
          <a:ext cx="838200" cy="3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50502</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72075</xdr:rowOff>
    </xdr:from>
    <xdr:to>
      <xdr:col>85</xdr:col>
      <xdr:colOff>177800</xdr:colOff>
      <xdr:row>37</xdr:row>
      <xdr:rowOff>2225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77246</xdr:rowOff>
    </xdr:from>
    <xdr:to>
      <xdr:col>81</xdr:col>
      <xdr:colOff>50800</xdr:colOff>
      <xdr:row>34</xdr:row>
      <xdr:rowOff>165074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906546"/>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127282</xdr:rowOff>
    </xdr:from>
    <xdr:to>
      <xdr:col>81</xdr:col>
      <xdr:colOff>101600</xdr:colOff>
      <xdr:row>37</xdr:row>
      <xdr:rowOff>57432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48559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110051</xdr:rowOff>
    </xdr:from>
    <xdr:to>
      <xdr:col>76</xdr:col>
      <xdr:colOff>114300</xdr:colOff>
      <xdr:row>34</xdr:row>
      <xdr:rowOff>165074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939351"/>
          <a:ext cx="889000" cy="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101427</xdr:rowOff>
    </xdr:from>
    <xdr:to>
      <xdr:col>76</xdr:col>
      <xdr:colOff>165100</xdr:colOff>
      <xdr:row>37</xdr:row>
      <xdr:rowOff>31577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22704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63050</xdr:rowOff>
    </xdr:from>
    <xdr:to>
      <xdr:col>71</xdr:col>
      <xdr:colOff>177800</xdr:colOff>
      <xdr:row>34</xdr:row>
      <xdr:rowOff>110051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378000"/>
          <a:ext cx="889000" cy="5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83329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27155</xdr:rowOff>
    </xdr:from>
    <xdr:to>
      <xdr:col>67</xdr:col>
      <xdr:colOff>101600</xdr:colOff>
      <xdr:row>36</xdr:row>
      <xdr:rowOff>128755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28092</xdr:rowOff>
    </xdr:from>
    <xdr:to>
      <xdr:col>85</xdr:col>
      <xdr:colOff>177800</xdr:colOff>
      <xdr:row>32</xdr:row>
      <xdr:rowOff>129692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152569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26446</xdr:rowOff>
    </xdr:from>
    <xdr:to>
      <xdr:col>81</xdr:col>
      <xdr:colOff>101600</xdr:colOff>
      <xdr:row>34</xdr:row>
      <xdr:rowOff>128046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144573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6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114274</xdr:rowOff>
    </xdr:from>
    <xdr:to>
      <xdr:col>76</xdr:col>
      <xdr:colOff>165100</xdr:colOff>
      <xdr:row>35</xdr:row>
      <xdr:rowOff>44424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60951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59251</xdr:rowOff>
    </xdr:from>
    <xdr:to>
      <xdr:col>72</xdr:col>
      <xdr:colOff>38100</xdr:colOff>
      <xdr:row>34</xdr:row>
      <xdr:rowOff>160851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12250</xdr:rowOff>
    </xdr:from>
    <xdr:to>
      <xdr:col>67</xdr:col>
      <xdr:colOff>101600</xdr:colOff>
      <xdr:row>31</xdr:row>
      <xdr:rowOff>113850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3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130377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1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10098</xdr:rowOff>
    </xdr:from>
    <xdr:to>
      <xdr:col>85</xdr:col>
      <xdr:colOff>127000</xdr:colOff>
      <xdr:row>57</xdr:row>
      <xdr:rowOff>35285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82748"/>
          <a:ext cx="8382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35285</xdr:rowOff>
    </xdr:from>
    <xdr:to>
      <xdr:col>81</xdr:col>
      <xdr:colOff>50800</xdr:colOff>
      <xdr:row>57</xdr:row>
      <xdr:rowOff>48754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07935"/>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41009</xdr:rowOff>
    </xdr:from>
    <xdr:to>
      <xdr:col>76</xdr:col>
      <xdr:colOff>114300</xdr:colOff>
      <xdr:row>57</xdr:row>
      <xdr:rowOff>48754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13659"/>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41009</xdr:rowOff>
    </xdr:from>
    <xdr:to>
      <xdr:col>71</xdr:col>
      <xdr:colOff>177800</xdr:colOff>
      <xdr:row>57</xdr:row>
      <xdr:rowOff>102196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13659"/>
          <a:ext cx="889000" cy="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130748</xdr:rowOff>
    </xdr:from>
    <xdr:to>
      <xdr:col>85</xdr:col>
      <xdr:colOff>177800</xdr:colOff>
      <xdr:row>57</xdr:row>
      <xdr:rowOff>60898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45675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155935</xdr:rowOff>
    </xdr:from>
    <xdr:to>
      <xdr:col>81</xdr:col>
      <xdr:colOff>101600</xdr:colOff>
      <xdr:row>57</xdr:row>
      <xdr:rowOff>86085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77212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169404</xdr:rowOff>
    </xdr:from>
    <xdr:to>
      <xdr:col>76</xdr:col>
      <xdr:colOff>165100</xdr:colOff>
      <xdr:row>57</xdr:row>
      <xdr:rowOff>99554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161659</xdr:rowOff>
    </xdr:from>
    <xdr:to>
      <xdr:col>72</xdr:col>
      <xdr:colOff>38100</xdr:colOff>
      <xdr:row>57</xdr:row>
      <xdr:rowOff>91809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82936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51396</xdr:rowOff>
    </xdr:from>
    <xdr:to>
      <xdr:col>67</xdr:col>
      <xdr:colOff>101600</xdr:colOff>
      <xdr:row>57</xdr:row>
      <xdr:rowOff>152996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144123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70391</xdr:rowOff>
    </xdr:from>
    <xdr:to>
      <xdr:col>85</xdr:col>
      <xdr:colOff>127000</xdr:colOff>
      <xdr:row>79</xdr:row>
      <xdr:rowOff>25433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43491"/>
          <a:ext cx="8382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25433</xdr:rowOff>
    </xdr:from>
    <xdr:to>
      <xdr:col>81</xdr:col>
      <xdr:colOff>50800</xdr:colOff>
      <xdr:row>79</xdr:row>
      <xdr:rowOff>67190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69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124862</xdr:rowOff>
    </xdr:from>
    <xdr:to>
      <xdr:col>76</xdr:col>
      <xdr:colOff>114300</xdr:colOff>
      <xdr:row>79</xdr:row>
      <xdr:rowOff>67190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7962"/>
          <a:ext cx="889000" cy="1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124862</xdr:rowOff>
    </xdr:from>
    <xdr:to>
      <xdr:col>71</xdr:col>
      <xdr:colOff>177800</xdr:colOff>
      <xdr:row>78</xdr:row>
      <xdr:rowOff>130066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7962"/>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19591</xdr:rowOff>
    </xdr:from>
    <xdr:to>
      <xdr:col>85</xdr:col>
      <xdr:colOff>177800</xdr:colOff>
      <xdr:row>78</xdr:row>
      <xdr:rowOff>121191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42468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146083</xdr:rowOff>
    </xdr:from>
    <xdr:to>
      <xdr:col>81</xdr:col>
      <xdr:colOff>101600</xdr:colOff>
      <xdr:row>79</xdr:row>
      <xdr:rowOff>76233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67360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1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16390</xdr:rowOff>
    </xdr:from>
    <xdr:to>
      <xdr:col>76</xdr:col>
      <xdr:colOff>165100</xdr:colOff>
      <xdr:row>79</xdr:row>
      <xdr:rowOff>117990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109117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74062</xdr:rowOff>
    </xdr:from>
    <xdr:to>
      <xdr:col>72</xdr:col>
      <xdr:colOff>38100</xdr:colOff>
      <xdr:row>79</xdr:row>
      <xdr:rowOff>4212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166789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5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79266</xdr:rowOff>
    </xdr:from>
    <xdr:to>
      <xdr:col>67</xdr:col>
      <xdr:colOff>101600</xdr:colOff>
      <xdr:row>79</xdr:row>
      <xdr:rowOff>9416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5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26326</xdr:rowOff>
    </xdr:from>
    <xdr:to>
      <xdr:col>85</xdr:col>
      <xdr:colOff>127000</xdr:colOff>
      <xdr:row>93</xdr:row>
      <xdr:rowOff>131471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971176"/>
          <a:ext cx="838200" cy="10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131471</xdr:rowOff>
    </xdr:from>
    <xdr:to>
      <xdr:col>81</xdr:col>
      <xdr:colOff>50800</xdr:colOff>
      <xdr:row>94</xdr:row>
      <xdr:rowOff>14612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76321"/>
          <a:ext cx="8890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14612</xdr:rowOff>
    </xdr:from>
    <xdr:to>
      <xdr:col>76</xdr:col>
      <xdr:colOff>114300</xdr:colOff>
      <xdr:row>94</xdr:row>
      <xdr:rowOff>159164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130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159164</xdr:rowOff>
    </xdr:from>
    <xdr:to>
      <xdr:col>71</xdr:col>
      <xdr:colOff>177800</xdr:colOff>
      <xdr:row>95</xdr:row>
      <xdr:rowOff>74102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75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146976</xdr:rowOff>
    </xdr:from>
    <xdr:to>
      <xdr:col>85</xdr:col>
      <xdr:colOff>177800</xdr:colOff>
      <xdr:row>93</xdr:row>
      <xdr:rowOff>77126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169853</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80671</xdr:rowOff>
    </xdr:from>
    <xdr:to>
      <xdr:col>81</xdr:col>
      <xdr:colOff>101600</xdr:colOff>
      <xdr:row>94</xdr:row>
      <xdr:rowOff>10821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27348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80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135262</xdr:rowOff>
    </xdr:from>
    <xdr:to>
      <xdr:col>76</xdr:col>
      <xdr:colOff>165100</xdr:colOff>
      <xdr:row>94</xdr:row>
      <xdr:rowOff>65412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81939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8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108364</xdr:rowOff>
    </xdr:from>
    <xdr:to>
      <xdr:col>72</xdr:col>
      <xdr:colOff>38100</xdr:colOff>
      <xdr:row>95</xdr:row>
      <xdr:rowOff>38514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55041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59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23302</xdr:rowOff>
    </xdr:from>
    <xdr:to>
      <xdr:col>67</xdr:col>
      <xdr:colOff>101600</xdr:colOff>
      <xdr:row>95</xdr:row>
      <xdr:rowOff>124902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141429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年度から決算額が大きく上昇している。これは、統合保育所の建設を行ったためで、令和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年度には本体の建築工事に多額の費用を要したことから類似団体内で最も高い数値となったが工事が完了したことから令和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年には類似団体平均にやや近づいた。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は、類似団体平均よりも決算額が大きい。これは、収集運搬にかかる人件費のほか、施設の老朽化による修繕工事が多いなど、ごみ処理施設の維持管理について経費がかかっているから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消防費については、常備消防に関して南島地区は紀勢地区広域消防組合に加入、南勢地区が志摩市消防本部への事務委託という</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つの体制を維持していることから恒常的に平均値を上回っている。加えて令和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年度の決算額が上昇しているのは、一時避難場所等防災基盤の整備によるものである。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財政調整基金は、適切な財源の確保と歳出の精査により、取り崩しを回避し、市町村合併以降、平成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年度までは毎年積立額を伸ばしてきたところである。しかし、平成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年度、令和元年度については、年少人口の回復を目指す政策的な事業を展開することから当該基金を取り崩している。また、令和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年度は国道改良事業に伴う公営住宅の移転事業のために当該基金を大きく取り崩したが、令和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年度には県から補償費が入ってきたため、基金残高は回復した。令和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年度は普通交付税の追加交付等の影響により取り崩しを回避した。令和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年度は物価高騰による事業費の増嵩などや普通建設事業への投入などにより取り崩し額が大きくなった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浄化槽事業特別会計については、令和６年度から法適用により下水道事業会計に属する公営企業会計に移行することから、令和５年度は３月末日をもって打ち切り決算となった。この会計事務処理において、国・県支出金が３月末日までに収入されなかったことにより、赤字決算となり、経営健全化基準（</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の資金不足比率が発生した。なお、令和６年度の下水道事業会計において、すでに上記の国・県支出金は収入されている。また、過去においても当該事案以外に資金不足比率は生じておらず、令和６年度決算は資金不足比率が経営健全化基準未満となることが確実であると判断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そのほかの会計は全て黒字であるが、今後も各会計ともコスト削減を行うなど、事業の管理・実施については工夫をしていく必要がある。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11013378</v>
      </c>
      <c r="BO4" s="485"/>
      <c r="BP4" s="485"/>
      <c r="BQ4" s="485"/>
      <c r="BR4" s="485"/>
      <c r="BS4" s="485"/>
      <c r="BT4" s="485"/>
      <c r="BU4" s="486"/>
      <c r="BV4" s="484">
        <v>10799521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3.4</v>
      </c>
      <c r="CU4" s="625"/>
      <c r="CV4" s="625"/>
      <c r="CW4" s="625"/>
      <c r="CX4" s="625"/>
      <c r="CY4" s="625"/>
      <c r="CZ4" s="625"/>
      <c r="DA4" s="626"/>
      <c r="DB4" s="624">
        <v>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10743115</v>
      </c>
      <c r="BO5" s="456"/>
      <c r="BP5" s="456"/>
      <c r="BQ5" s="456"/>
      <c r="BR5" s="456"/>
      <c r="BS5" s="456"/>
      <c r="BT5" s="456"/>
      <c r="BU5" s="457"/>
      <c r="BV5" s="455">
        <v>10426746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99.1</v>
      </c>
      <c r="CU5" s="453"/>
      <c r="CV5" s="453"/>
      <c r="CW5" s="453"/>
      <c r="CX5" s="453"/>
      <c r="CY5" s="453"/>
      <c r="CZ5" s="453"/>
      <c r="DA5" s="454"/>
      <c r="DB5" s="452">
        <v>94.6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270263</v>
      </c>
      <c r="BO6" s="456"/>
      <c r="BP6" s="456"/>
      <c r="BQ6" s="456"/>
      <c r="BR6" s="456"/>
      <c r="BS6" s="456"/>
      <c r="BT6" s="456"/>
      <c r="BU6" s="457"/>
      <c r="BV6" s="455">
        <v>372775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99.1</v>
      </c>
      <c r="CU6" s="599"/>
      <c r="CV6" s="599"/>
      <c r="CW6" s="599"/>
      <c r="CX6" s="599"/>
      <c r="CY6" s="599"/>
      <c r="CZ6" s="599"/>
      <c r="DA6" s="600"/>
      <c r="DB6" s="598">
        <v>95.4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61524</v>
      </c>
      <c r="BO7" s="456"/>
      <c r="BP7" s="456"/>
      <c r="BQ7" s="456"/>
      <c r="BR7" s="456"/>
      <c r="BS7" s="456"/>
      <c r="BT7" s="456"/>
      <c r="BU7" s="457"/>
      <c r="BV7" s="455">
        <v>66318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6164106</v>
      </c>
      <c r="CU7" s="456"/>
      <c r="CV7" s="456"/>
      <c r="CW7" s="456"/>
      <c r="CX7" s="456"/>
      <c r="CY7" s="456"/>
      <c r="CZ7" s="456"/>
      <c r="DA7" s="457"/>
      <c r="DB7" s="455">
        <v>6159197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208739</v>
      </c>
      <c r="BO8" s="456"/>
      <c r="BP8" s="456"/>
      <c r="BQ8" s="456"/>
      <c r="BR8" s="456"/>
      <c r="BS8" s="456"/>
      <c r="BT8" s="456"/>
      <c r="BU8" s="457"/>
      <c r="BV8" s="455">
        <v>306457</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0.2</v>
      </c>
      <c r="CU8" s="559"/>
      <c r="CV8" s="559"/>
      <c r="CW8" s="559"/>
      <c r="CX8" s="559"/>
      <c r="CY8" s="559"/>
      <c r="CZ8" s="559"/>
      <c r="DA8" s="560"/>
      <c r="DB8" s="558">
        <v>0.2</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10989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-97718</v>
      </c>
      <c r="BO9" s="456"/>
      <c r="BP9" s="456"/>
      <c r="BQ9" s="456"/>
      <c r="BR9" s="456"/>
      <c r="BS9" s="456"/>
      <c r="BT9" s="456"/>
      <c r="BU9" s="457"/>
      <c r="BV9" s="455">
        <v>-103017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17.7</v>
      </c>
      <c r="CU9" s="453"/>
      <c r="CV9" s="453"/>
      <c r="CW9" s="453"/>
      <c r="CX9" s="453"/>
      <c r="CY9" s="453"/>
      <c r="CZ9" s="453"/>
      <c r="DA9" s="454"/>
      <c r="DB9" s="452">
        <v>17.2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12788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299</v>
      </c>
      <c r="BO10" s="456"/>
      <c r="BP10" s="456"/>
      <c r="BQ10" s="456"/>
      <c r="BR10" s="456"/>
      <c r="BS10" s="456"/>
      <c r="BT10" s="456"/>
      <c r="BU10" s="457"/>
      <c r="BV10" s="455">
        <v>301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10926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330000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10826</v>
      </c>
      <c r="S13" s="543"/>
      <c r="T13" s="543"/>
      <c r="U13" s="543"/>
      <c r="V13" s="544"/>
      <c r="W13" s="545" t="s">
        <v>131</v>
      </c>
      <c r="X13" s="441"/>
      <c r="Y13" s="441"/>
      <c r="Z13" s="441"/>
      <c r="AA13" s="441"/>
      <c r="AB13" s="442"/>
      <c r="AC13" s="408">
        <v>884</v>
      </c>
      <c r="AD13" s="409"/>
      <c r="AE13" s="409"/>
      <c r="AF13" s="409"/>
      <c r="AG13" s="410"/>
      <c r="AH13" s="408">
        <v>1109</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-427419</v>
      </c>
      <c r="BO13" s="456"/>
      <c r="BP13" s="456"/>
      <c r="BQ13" s="456"/>
      <c r="BR13" s="456"/>
      <c r="BS13" s="456"/>
      <c r="BT13" s="456"/>
      <c r="BU13" s="457"/>
      <c r="BV13" s="455">
        <v>-102716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11.3</v>
      </c>
      <c r="CU13" s="453"/>
      <c r="CV13" s="453"/>
      <c r="CW13" s="453"/>
      <c r="CX13" s="453"/>
      <c r="CY13" s="453"/>
      <c r="CZ13" s="453"/>
      <c r="DA13" s="454"/>
      <c r="DB13" s="452">
        <v>10.7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11221</v>
      </c>
      <c r="S14" s="543"/>
      <c r="T14" s="543"/>
      <c r="U14" s="543"/>
      <c r="V14" s="544"/>
      <c r="W14" s="546"/>
      <c r="X14" s="444"/>
      <c r="Y14" s="444"/>
      <c r="Z14" s="444"/>
      <c r="AA14" s="444"/>
      <c r="AB14" s="445"/>
      <c r="AC14" s="535">
        <v>19</v>
      </c>
      <c r="AD14" s="536"/>
      <c r="AE14" s="536"/>
      <c r="AF14" s="536"/>
      <c r="AG14" s="537"/>
      <c r="AH14" s="535">
        <v>20.8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55.3</v>
      </c>
      <c r="CU14" s="553"/>
      <c r="CV14" s="553"/>
      <c r="CW14" s="553"/>
      <c r="CX14" s="553"/>
      <c r="CY14" s="553"/>
      <c r="CZ14" s="553"/>
      <c r="DA14" s="554"/>
      <c r="DB14" s="552">
        <v>48.8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11145</v>
      </c>
      <c r="S15" s="543"/>
      <c r="T15" s="543"/>
      <c r="U15" s="543"/>
      <c r="V15" s="544"/>
      <c r="W15" s="545" t="s">
        <v>137</v>
      </c>
      <c r="X15" s="441"/>
      <c r="Y15" s="441"/>
      <c r="Z15" s="441"/>
      <c r="AA15" s="441"/>
      <c r="AB15" s="442"/>
      <c r="AC15" s="408">
        <v>875</v>
      </c>
      <c r="AD15" s="409"/>
      <c r="AE15" s="409"/>
      <c r="AF15" s="409"/>
      <c r="AG15" s="410"/>
      <c r="AH15" s="408">
        <v>1038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1195184</v>
      </c>
      <c r="BO15" s="485"/>
      <c r="BP15" s="485"/>
      <c r="BQ15" s="485"/>
      <c r="BR15" s="485"/>
      <c r="BS15" s="485"/>
      <c r="BT15" s="485"/>
      <c r="BU15" s="486"/>
      <c r="BV15" s="484">
        <v>1174390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18.8</v>
      </c>
      <c r="AD16" s="536"/>
      <c r="AE16" s="536"/>
      <c r="AF16" s="536"/>
      <c r="AG16" s="537"/>
      <c r="AH16" s="535">
        <v>19.5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5858290</v>
      </c>
      <c r="BO16" s="456"/>
      <c r="BP16" s="456"/>
      <c r="BQ16" s="456"/>
      <c r="BR16" s="456"/>
      <c r="BS16" s="456"/>
      <c r="BT16" s="456"/>
      <c r="BU16" s="457"/>
      <c r="BV16" s="455">
        <v>5824093</v>
      </c>
      <c r="BW16" s="456"/>
      <c r="BX16" s="456"/>
      <c r="BY16" s="456"/>
      <c r="BZ16" s="456"/>
      <c r="CA16" s="456"/>
      <c r="CB16" s="456"/>
      <c r="CC16" s="457"/>
      <c r="CD16" s="194"/>
      <c r="CE16" s="487" t="s">
        <v>143</v>
      </c>
      <c r="CF16" s="487"/>
      <c r="CG16" s="487"/>
      <c r="CH16" s="487"/>
      <c r="CI16" s="487"/>
      <c r="CJ16" s="487"/>
      <c r="CK16" s="487"/>
      <c r="CL16" s="487"/>
      <c r="CM16" s="487"/>
      <c r="CN16" s="487"/>
      <c r="CO16" s="487"/>
      <c r="CP16" s="487"/>
      <c r="CQ16" s="487"/>
      <c r="CR16" s="487"/>
      <c r="CS16" s="488"/>
      <c r="CT16" s="452">
        <v>26.6</v>
      </c>
      <c r="CU16" s="453"/>
      <c r="CV16" s="453"/>
      <c r="CW16" s="453"/>
      <c r="CX16" s="453"/>
      <c r="CY16" s="453"/>
      <c r="CZ16" s="453"/>
      <c r="DA16" s="454"/>
      <c r="DB16" s="452" t="s">
        <v>122</v>
      </c>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144</v>
      </c>
      <c r="N17" s="549"/>
      <c r="O17" s="549"/>
      <c r="P17" s="549"/>
      <c r="Q17" s="550"/>
      <c r="R17" s="532" t="s">
        <v>145</v>
      </c>
      <c r="S17" s="533"/>
      <c r="T17" s="533"/>
      <c r="U17" s="533"/>
      <c r="V17" s="534"/>
      <c r="W17" s="545" t="s">
        <v>146</v>
      </c>
      <c r="X17" s="441"/>
      <c r="Y17" s="441"/>
      <c r="Z17" s="441"/>
      <c r="AA17" s="441"/>
      <c r="AB17" s="442"/>
      <c r="AC17" s="408">
        <v>2898</v>
      </c>
      <c r="AD17" s="409"/>
      <c r="AE17" s="409"/>
      <c r="AF17" s="409"/>
      <c r="AG17" s="410"/>
      <c r="AH17" s="408">
        <v>3178</v>
      </c>
      <c r="AI17" s="409"/>
      <c r="AJ17" s="409"/>
      <c r="AK17" s="409"/>
      <c r="AL17" s="468"/>
      <c r="AM17" s="512"/>
      <c r="AN17" s="412"/>
      <c r="AO17" s="412"/>
      <c r="AP17" s="412"/>
      <c r="AQ17" s="412"/>
      <c r="AR17" s="412"/>
      <c r="AS17" s="412"/>
      <c r="AT17" s="413"/>
      <c r="AU17" s="513"/>
      <c r="AV17" s="514"/>
      <c r="AW17" s="514"/>
      <c r="AX17" s="514"/>
      <c r="AY17" s="469" t="s">
        <v>147</v>
      </c>
      <c r="AZ17" s="470"/>
      <c r="BA17" s="470"/>
      <c r="BB17" s="470"/>
      <c r="BC17" s="470"/>
      <c r="BD17" s="470"/>
      <c r="BE17" s="470"/>
      <c r="BF17" s="470"/>
      <c r="BG17" s="470"/>
      <c r="BH17" s="470"/>
      <c r="BI17" s="470"/>
      <c r="BJ17" s="470"/>
      <c r="BK17" s="470"/>
      <c r="BL17" s="470"/>
      <c r="BM17" s="471"/>
      <c r="BN17" s="455">
        <v>1482993</v>
      </c>
      <c r="BO17" s="456"/>
      <c r="BP17" s="456"/>
      <c r="BQ17" s="456"/>
      <c r="BR17" s="456"/>
      <c r="BS17" s="456"/>
      <c r="BT17" s="456"/>
      <c r="BU17" s="457"/>
      <c r="BV17" s="455">
        <v>1453090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148</v>
      </c>
      <c r="C18" s="506"/>
      <c r="D18" s="506"/>
      <c r="E18" s="507"/>
      <c r="F18" s="507"/>
      <c r="G18" s="507"/>
      <c r="H18" s="507"/>
      <c r="I18" s="507"/>
      <c r="J18" s="507"/>
      <c r="K18" s="507"/>
      <c r="L18" s="508">
        <v>241.89</v>
      </c>
      <c r="M18" s="508"/>
      <c r="N18" s="508"/>
      <c r="O18" s="508"/>
      <c r="P18" s="508"/>
      <c r="Q18" s="508"/>
      <c r="R18" s="509"/>
      <c r="S18" s="509"/>
      <c r="T18" s="509"/>
      <c r="U18" s="509"/>
      <c r="V18" s="510"/>
      <c r="W18" s="526"/>
      <c r="X18" s="527"/>
      <c r="Y18" s="527"/>
      <c r="Z18" s="527"/>
      <c r="AA18" s="527"/>
      <c r="AB18" s="551"/>
      <c r="AC18" s="425">
        <v>62.2</v>
      </c>
      <c r="AD18" s="426"/>
      <c r="AE18" s="426"/>
      <c r="AF18" s="426"/>
      <c r="AG18" s="511"/>
      <c r="AH18" s="425">
        <v>59.7</v>
      </c>
      <c r="AI18" s="426"/>
      <c r="AJ18" s="426"/>
      <c r="AK18" s="426"/>
      <c r="AL18" s="427"/>
      <c r="AM18" s="512"/>
      <c r="AN18" s="412"/>
      <c r="AO18" s="412"/>
      <c r="AP18" s="412"/>
      <c r="AQ18" s="412"/>
      <c r="AR18" s="412"/>
      <c r="AS18" s="412"/>
      <c r="AT18" s="413"/>
      <c r="AU18" s="513"/>
      <c r="AV18" s="514"/>
      <c r="AW18" s="514"/>
      <c r="AX18" s="514"/>
      <c r="AY18" s="469" t="s">
        <v>149</v>
      </c>
      <c r="AZ18" s="470"/>
      <c r="BA18" s="470"/>
      <c r="BB18" s="470"/>
      <c r="BC18" s="470"/>
      <c r="BD18" s="470"/>
      <c r="BE18" s="470"/>
      <c r="BF18" s="470"/>
      <c r="BG18" s="470"/>
      <c r="BH18" s="470"/>
      <c r="BI18" s="470"/>
      <c r="BJ18" s="470"/>
      <c r="BK18" s="470"/>
      <c r="BL18" s="470"/>
      <c r="BM18" s="471"/>
      <c r="BN18" s="455">
        <v>6108302</v>
      </c>
      <c r="BO18" s="456"/>
      <c r="BP18" s="456"/>
      <c r="BQ18" s="456"/>
      <c r="BR18" s="456"/>
      <c r="BS18" s="456"/>
      <c r="BT18" s="456"/>
      <c r="BU18" s="457"/>
      <c r="BV18" s="455">
        <v>5877794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150</v>
      </c>
      <c r="C19" s="506"/>
      <c r="D19" s="506"/>
      <c r="E19" s="507"/>
      <c r="F19" s="507"/>
      <c r="G19" s="507"/>
      <c r="H19" s="507"/>
      <c r="I19" s="507"/>
      <c r="J19" s="507"/>
      <c r="K19" s="507"/>
      <c r="L19" s="515">
        <v>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151</v>
      </c>
      <c r="AZ19" s="470"/>
      <c r="BA19" s="470"/>
      <c r="BB19" s="470"/>
      <c r="BC19" s="470"/>
      <c r="BD19" s="470"/>
      <c r="BE19" s="470"/>
      <c r="BF19" s="470"/>
      <c r="BG19" s="470"/>
      <c r="BH19" s="470"/>
      <c r="BI19" s="470"/>
      <c r="BJ19" s="470"/>
      <c r="BK19" s="470"/>
      <c r="BL19" s="470"/>
      <c r="BM19" s="471"/>
      <c r="BN19" s="455">
        <v>8110225</v>
      </c>
      <c r="BO19" s="456"/>
      <c r="BP19" s="456"/>
      <c r="BQ19" s="456"/>
      <c r="BR19" s="456"/>
      <c r="BS19" s="456"/>
      <c r="BT19" s="456"/>
      <c r="BU19" s="457"/>
      <c r="BV19" s="455">
        <v>7835723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152</v>
      </c>
      <c r="C20" s="506"/>
      <c r="D20" s="506"/>
      <c r="E20" s="507"/>
      <c r="F20" s="507"/>
      <c r="G20" s="507"/>
      <c r="H20" s="507"/>
      <c r="I20" s="507"/>
      <c r="J20" s="507"/>
      <c r="K20" s="507"/>
      <c r="L20" s="515">
        <v>4977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154</v>
      </c>
      <c r="C22" s="432"/>
      <c r="D22" s="433"/>
      <c r="E22" s="440" t="s">
        <v>1</v>
      </c>
      <c r="F22" s="441"/>
      <c r="G22" s="441"/>
      <c r="H22" s="441"/>
      <c r="I22" s="441"/>
      <c r="J22" s="441"/>
      <c r="K22" s="442"/>
      <c r="L22" s="440" t="s">
        <v>155</v>
      </c>
      <c r="M22" s="441"/>
      <c r="N22" s="441"/>
      <c r="O22" s="441"/>
      <c r="P22" s="442"/>
      <c r="Q22" s="446" t="s">
        <v>156</v>
      </c>
      <c r="R22" s="447"/>
      <c r="S22" s="447"/>
      <c r="T22" s="447"/>
      <c r="U22" s="447"/>
      <c r="V22" s="448"/>
      <c r="W22" s="497" t="s">
        <v>157</v>
      </c>
      <c r="X22" s="432"/>
      <c r="Y22" s="433"/>
      <c r="Z22" s="440" t="s">
        <v>1</v>
      </c>
      <c r="AA22" s="441"/>
      <c r="AB22" s="441"/>
      <c r="AC22" s="441"/>
      <c r="AD22" s="441"/>
      <c r="AE22" s="441"/>
      <c r="AF22" s="441"/>
      <c r="AG22" s="442"/>
      <c r="AH22" s="458" t="s">
        <v>158</v>
      </c>
      <c r="AI22" s="441"/>
      <c r="AJ22" s="441"/>
      <c r="AK22" s="441"/>
      <c r="AL22" s="442"/>
      <c r="AM22" s="458" t="s">
        <v>159</v>
      </c>
      <c r="AN22" s="459"/>
      <c r="AO22" s="459"/>
      <c r="AP22" s="459"/>
      <c r="AQ22" s="459"/>
      <c r="AR22" s="460"/>
      <c r="AS22" s="446" t="s">
        <v>156</v>
      </c>
      <c r="AT22" s="447"/>
      <c r="AU22" s="447"/>
      <c r="AV22" s="447"/>
      <c r="AW22" s="447"/>
      <c r="AX22" s="464"/>
      <c r="AY22" s="481" t="s">
        <v>160</v>
      </c>
      <c r="AZ22" s="482"/>
      <c r="BA22" s="482"/>
      <c r="BB22" s="482"/>
      <c r="BC22" s="482"/>
      <c r="BD22" s="482"/>
      <c r="BE22" s="482"/>
      <c r="BF22" s="482"/>
      <c r="BG22" s="482"/>
      <c r="BH22" s="482"/>
      <c r="BI22" s="482"/>
      <c r="BJ22" s="482"/>
      <c r="BK22" s="482"/>
      <c r="BL22" s="482"/>
      <c r="BM22" s="483"/>
      <c r="BN22" s="484">
        <v>12553107</v>
      </c>
      <c r="BO22" s="485"/>
      <c r="BP22" s="485"/>
      <c r="BQ22" s="485"/>
      <c r="BR22" s="485"/>
      <c r="BS22" s="485"/>
      <c r="BT22" s="485"/>
      <c r="BU22" s="486"/>
      <c r="BV22" s="484">
        <v>12763491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161</v>
      </c>
      <c r="AZ23" s="470"/>
      <c r="BA23" s="470"/>
      <c r="BB23" s="470"/>
      <c r="BC23" s="470"/>
      <c r="BD23" s="470"/>
      <c r="BE23" s="470"/>
      <c r="BF23" s="470"/>
      <c r="BG23" s="470"/>
      <c r="BH23" s="470"/>
      <c r="BI23" s="470"/>
      <c r="BJ23" s="470"/>
      <c r="BK23" s="470"/>
      <c r="BL23" s="470"/>
      <c r="BM23" s="471"/>
      <c r="BN23" s="455">
        <v>10907667</v>
      </c>
      <c r="BO23" s="456"/>
      <c r="BP23" s="456"/>
      <c r="BQ23" s="456"/>
      <c r="BR23" s="456"/>
      <c r="BS23" s="456"/>
      <c r="BT23" s="456"/>
      <c r="BU23" s="457"/>
      <c r="BV23" s="455">
        <v>10789567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162</v>
      </c>
      <c r="F24" s="412"/>
      <c r="G24" s="412"/>
      <c r="H24" s="412"/>
      <c r="I24" s="412"/>
      <c r="J24" s="412"/>
      <c r="K24" s="413"/>
      <c r="L24" s="408">
        <v>1</v>
      </c>
      <c r="M24" s="409"/>
      <c r="N24" s="409"/>
      <c r="O24" s="409"/>
      <c r="P24" s="410"/>
      <c r="Q24" s="408">
        <v>7200</v>
      </c>
      <c r="R24" s="409"/>
      <c r="S24" s="409"/>
      <c r="T24" s="409"/>
      <c r="U24" s="409"/>
      <c r="V24" s="410"/>
      <c r="W24" s="498"/>
      <c r="X24" s="435"/>
      <c r="Y24" s="436"/>
      <c r="Z24" s="411" t="s">
        <v>163</v>
      </c>
      <c r="AA24" s="412"/>
      <c r="AB24" s="412"/>
      <c r="AC24" s="412"/>
      <c r="AD24" s="412"/>
      <c r="AE24" s="412"/>
      <c r="AF24" s="412"/>
      <c r="AG24" s="413"/>
      <c r="AH24" s="408">
        <v>183</v>
      </c>
      <c r="AI24" s="409"/>
      <c r="AJ24" s="409"/>
      <c r="AK24" s="409"/>
      <c r="AL24" s="410"/>
      <c r="AM24" s="408">
        <v>543327</v>
      </c>
      <c r="AN24" s="409"/>
      <c r="AO24" s="409"/>
      <c r="AP24" s="409"/>
      <c r="AQ24" s="409"/>
      <c r="AR24" s="410"/>
      <c r="AS24" s="408">
        <v>2969</v>
      </c>
      <c r="AT24" s="409"/>
      <c r="AU24" s="409"/>
      <c r="AV24" s="409"/>
      <c r="AW24" s="409"/>
      <c r="AX24" s="468"/>
      <c r="AY24" s="428" t="s">
        <v>164</v>
      </c>
      <c r="AZ24" s="429"/>
      <c r="BA24" s="429"/>
      <c r="BB24" s="429"/>
      <c r="BC24" s="429"/>
      <c r="BD24" s="429"/>
      <c r="BE24" s="429"/>
      <c r="BF24" s="429"/>
      <c r="BG24" s="429"/>
      <c r="BH24" s="429"/>
      <c r="BI24" s="429"/>
      <c r="BJ24" s="429"/>
      <c r="BK24" s="429"/>
      <c r="BL24" s="429"/>
      <c r="BM24" s="430"/>
      <c r="BN24" s="455">
        <v>9870099</v>
      </c>
      <c r="BO24" s="456"/>
      <c r="BP24" s="456"/>
      <c r="BQ24" s="456"/>
      <c r="BR24" s="456"/>
      <c r="BS24" s="456"/>
      <c r="BT24" s="456"/>
      <c r="BU24" s="457"/>
      <c r="BV24" s="455">
        <v>9739126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165</v>
      </c>
      <c r="F25" s="412"/>
      <c r="G25" s="412"/>
      <c r="H25" s="412"/>
      <c r="I25" s="412"/>
      <c r="J25" s="412"/>
      <c r="K25" s="413"/>
      <c r="L25" s="408">
        <v>1</v>
      </c>
      <c r="M25" s="409"/>
      <c r="N25" s="409"/>
      <c r="O25" s="409"/>
      <c r="P25" s="410"/>
      <c r="Q25" s="408">
        <v>5500</v>
      </c>
      <c r="R25" s="409"/>
      <c r="S25" s="409"/>
      <c r="T25" s="409"/>
      <c r="U25" s="409"/>
      <c r="V25" s="410"/>
      <c r="W25" s="498"/>
      <c r="X25" s="435"/>
      <c r="Y25" s="436"/>
      <c r="Z25" s="411" t="s">
        <v>166</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167</v>
      </c>
      <c r="AZ25" s="482"/>
      <c r="BA25" s="482"/>
      <c r="BB25" s="482"/>
      <c r="BC25" s="482"/>
      <c r="BD25" s="482"/>
      <c r="BE25" s="482"/>
      <c r="BF25" s="482"/>
      <c r="BG25" s="482"/>
      <c r="BH25" s="482"/>
      <c r="BI25" s="482"/>
      <c r="BJ25" s="482"/>
      <c r="BK25" s="482"/>
      <c r="BL25" s="482"/>
      <c r="BM25" s="483"/>
      <c r="BN25" s="484">
        <v>453595</v>
      </c>
      <c r="BO25" s="485"/>
      <c r="BP25" s="485"/>
      <c r="BQ25" s="485"/>
      <c r="BR25" s="485"/>
      <c r="BS25" s="485"/>
      <c r="BT25" s="485"/>
      <c r="BU25" s="486"/>
      <c r="BV25" s="484">
        <v>619539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168</v>
      </c>
      <c r="F26" s="412"/>
      <c r="G26" s="412"/>
      <c r="H26" s="412"/>
      <c r="I26" s="412"/>
      <c r="J26" s="412"/>
      <c r="K26" s="413"/>
      <c r="L26" s="408">
        <v>1</v>
      </c>
      <c r="M26" s="409"/>
      <c r="N26" s="409"/>
      <c r="O26" s="409"/>
      <c r="P26" s="410"/>
      <c r="Q26" s="408">
        <v>5000</v>
      </c>
      <c r="R26" s="409"/>
      <c r="S26" s="409"/>
      <c r="T26" s="409"/>
      <c r="U26" s="409"/>
      <c r="V26" s="410"/>
      <c r="W26" s="498"/>
      <c r="X26" s="435"/>
      <c r="Y26" s="436"/>
      <c r="Z26" s="411" t="s">
        <v>169</v>
      </c>
      <c r="AA26" s="466"/>
      <c r="AB26" s="466"/>
      <c r="AC26" s="466"/>
      <c r="AD26" s="466"/>
      <c r="AE26" s="466"/>
      <c r="AF26" s="466"/>
      <c r="AG26" s="467"/>
      <c r="AH26" s="408">
        <v>25</v>
      </c>
      <c r="AI26" s="409"/>
      <c r="AJ26" s="409"/>
      <c r="AK26" s="409"/>
      <c r="AL26" s="410"/>
      <c r="AM26" s="408">
        <v>65525</v>
      </c>
      <c r="AN26" s="409"/>
      <c r="AO26" s="409"/>
      <c r="AP26" s="409"/>
      <c r="AQ26" s="409"/>
      <c r="AR26" s="410"/>
      <c r="AS26" s="408">
        <v>2621</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3000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172873</v>
      </c>
      <c r="BO27" s="490"/>
      <c r="BP27" s="490"/>
      <c r="BQ27" s="490"/>
      <c r="BR27" s="490"/>
      <c r="BS27" s="490"/>
      <c r="BT27" s="490"/>
      <c r="BU27" s="491"/>
      <c r="BV27" s="489">
        <v>172873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2400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1475820</v>
      </c>
      <c r="BO28" s="485"/>
      <c r="BP28" s="485"/>
      <c r="BQ28" s="485"/>
      <c r="BR28" s="485"/>
      <c r="BS28" s="485"/>
      <c r="BT28" s="485"/>
      <c r="BU28" s="486"/>
      <c r="BV28" s="484">
        <v>1805521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2200</v>
      </c>
      <c r="R29" s="409"/>
      <c r="S29" s="409"/>
      <c r="T29" s="409"/>
      <c r="U29" s="409"/>
      <c r="V29" s="410"/>
      <c r="W29" s="499"/>
      <c r="X29" s="500"/>
      <c r="Y29" s="501"/>
      <c r="Z29" s="411" t="s">
        <v>178</v>
      </c>
      <c r="AA29" s="412"/>
      <c r="AB29" s="412"/>
      <c r="AC29" s="412"/>
      <c r="AD29" s="412"/>
      <c r="AE29" s="412"/>
      <c r="AF29" s="412"/>
      <c r="AG29" s="413"/>
      <c r="AH29" s="408">
        <v>183</v>
      </c>
      <c r="AI29" s="409"/>
      <c r="AJ29" s="409"/>
      <c r="AK29" s="409"/>
      <c r="AL29" s="410"/>
      <c r="AM29" s="408">
        <v>543327</v>
      </c>
      <c r="AN29" s="409"/>
      <c r="AO29" s="409"/>
      <c r="AP29" s="409"/>
      <c r="AQ29" s="409"/>
      <c r="AR29" s="410"/>
      <c r="AS29" s="408">
        <v>2969</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1844174</v>
      </c>
      <c r="BO29" s="456"/>
      <c r="BP29" s="456"/>
      <c r="BQ29" s="456"/>
      <c r="BR29" s="456"/>
      <c r="BS29" s="456"/>
      <c r="BT29" s="456"/>
      <c r="BU29" s="457"/>
      <c r="BV29" s="455">
        <v>1990581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92.4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1420610</v>
      </c>
      <c r="BO30" s="490"/>
      <c r="BP30" s="490"/>
      <c r="BQ30" s="490"/>
      <c r="BR30" s="490"/>
      <c r="BS30" s="490"/>
      <c r="BT30" s="490"/>
      <c r="BU30" s="491"/>
      <c r="BV30" s="489">
        <v>1559496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わたらい老人福祉施設組合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公共浄化槽事業特別会計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　うち一般会計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　うち特別会計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志摩広域行政組合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　うち一般会計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　うち特別会計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三重県市町総合事務組合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　うち一般会計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　うち特別会計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紀勢地区広域消防組合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ydvWVwWxvWUMRIwGhFKMKPTf+rFpQwtSmY+brbfYwm14kT1KpPFWXsL9DVoydlWFFxeyahZ4Rz08oJQjzr9ZA==" saltValue="PgHv+5LoskIwIclGCCI1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536</v>
      </c>
      <c r="D34" s="1187"/>
      <c r="E34" s="1188"/>
      <c r="F34" s="32" t="s">
        <v>489</v>
      </c>
      <c r="G34" s="33" t="s">
        <v>489</v>
      </c>
      <c r="H34" s="33">
        <v>0</v>
      </c>
      <c r="I34" s="33">
        <v>0</v>
      </c>
      <c r="J34" s="34" t="s">
        <v>537</v>
      </c>
      <c r="K34" s="22"/>
      <c r="L34" s="22"/>
      <c r="M34" s="22"/>
      <c r="N34" s="22"/>
      <c r="O34" s="22"/>
      <c r="P34" s="22"/>
    </row>
    <row r="35" spans="1:16" ht="39" customHeight="1" x14ac:dyDescent="0.15">
      <c r="A35" s="22"/>
      <c r="B35" s="35"/>
      <c r="C35" s="1181" t="s">
        <v>538</v>
      </c>
      <c r="D35" s="1182"/>
      <c r="E35" s="1183"/>
      <c r="F35" s="36">
        <v>2.92</v>
      </c>
      <c r="G35" s="37">
        <v>2.5299999999999998</v>
      </c>
      <c r="H35" s="37">
        <v>3.25</v>
      </c>
      <c r="I35" s="37">
        <v>4.24</v>
      </c>
      <c r="J35" s="38">
        <v>5.19</v>
      </c>
      <c r="K35" s="22"/>
      <c r="L35" s="22"/>
      <c r="M35" s="22"/>
      <c r="N35" s="22"/>
      <c r="O35" s="22"/>
      <c r="P35" s="22"/>
    </row>
    <row r="36" spans="1:16" ht="39" customHeight="1" x14ac:dyDescent="0.15">
      <c r="A36" s="22"/>
      <c r="B36" s="35"/>
      <c r="C36" s="1181" t="s">
        <v>539</v>
      </c>
      <c r="D36" s="1182"/>
      <c r="E36" s="1183"/>
      <c r="F36" s="36">
        <v>2.58</v>
      </c>
      <c r="G36" s="37">
        <v>3.08</v>
      </c>
      <c r="H36" s="37">
        <v>3.49</v>
      </c>
      <c r="I36" s="37">
        <v>3.87</v>
      </c>
      <c r="J36" s="38">
        <v>4.2300000000000004</v>
      </c>
      <c r="K36" s="22"/>
      <c r="L36" s="22"/>
      <c r="M36" s="22"/>
      <c r="N36" s="22"/>
      <c r="O36" s="22"/>
      <c r="P36" s="22"/>
    </row>
    <row r="37" spans="1:16" ht="39" customHeight="1" x14ac:dyDescent="0.15">
      <c r="A37" s="22"/>
      <c r="B37" s="35"/>
      <c r="C37" s="1181" t="s">
        <v>540</v>
      </c>
      <c r="D37" s="1182"/>
      <c r="E37" s="1183"/>
      <c r="F37" s="36">
        <v>2.77</v>
      </c>
      <c r="G37" s="37">
        <v>3.18</v>
      </c>
      <c r="H37" s="37">
        <v>6.39</v>
      </c>
      <c r="I37" s="37">
        <v>4.97</v>
      </c>
      <c r="J37" s="38">
        <v>3.38</v>
      </c>
      <c r="K37" s="22"/>
      <c r="L37" s="22"/>
      <c r="M37" s="22"/>
      <c r="N37" s="22"/>
      <c r="O37" s="22"/>
      <c r="P37" s="22"/>
    </row>
    <row r="38" spans="1:16" ht="39" customHeight="1" x14ac:dyDescent="0.15">
      <c r="A38" s="22"/>
      <c r="B38" s="35"/>
      <c r="C38" s="1181" t="s">
        <v>541</v>
      </c>
      <c r="D38" s="1182"/>
      <c r="E38" s="1183"/>
      <c r="F38" s="36">
        <v>1.66</v>
      </c>
      <c r="G38" s="37">
        <v>1.36</v>
      </c>
      <c r="H38" s="37">
        <v>2</v>
      </c>
      <c r="I38" s="37">
        <v>1.53</v>
      </c>
      <c r="J38" s="38">
        <v>1.86</v>
      </c>
      <c r="K38" s="22"/>
      <c r="L38" s="22"/>
      <c r="M38" s="22"/>
      <c r="N38" s="22"/>
      <c r="O38" s="22"/>
      <c r="P38" s="22"/>
    </row>
    <row r="39" spans="1:16" ht="39" customHeight="1" x14ac:dyDescent="0.15">
      <c r="A39" s="22"/>
      <c r="B39" s="35"/>
      <c r="C39" s="1181" t="s">
        <v>542</v>
      </c>
      <c r="D39" s="1182"/>
      <c r="E39" s="1183"/>
      <c r="F39" s="36">
        <v>0</v>
      </c>
      <c r="G39" s="37">
        <v>0</v>
      </c>
      <c r="H39" s="37">
        <v>0</v>
      </c>
      <c r="I39" s="37">
        <v>0</v>
      </c>
      <c r="J39" s="38">
        <v>1.27</v>
      </c>
      <c r="K39" s="22"/>
      <c r="L39" s="22"/>
      <c r="M39" s="22"/>
      <c r="N39" s="22"/>
      <c r="O39" s="22"/>
      <c r="P39" s="22"/>
    </row>
    <row r="40" spans="1:16" ht="39" customHeight="1" x14ac:dyDescent="0.15">
      <c r="A40" s="22"/>
      <c r="B40" s="35"/>
      <c r="C40" s="1181" t="s">
        <v>543</v>
      </c>
      <c r="D40" s="1182"/>
      <c r="E40" s="1183"/>
      <c r="F40" s="36">
        <v>0.11</v>
      </c>
      <c r="G40" s="37">
        <v>0.73</v>
      </c>
      <c r="H40" s="37">
        <v>1.01</v>
      </c>
      <c r="I40" s="37">
        <v>0.57999999999999996</v>
      </c>
      <c r="J40" s="38">
        <v>0.57999999999999996</v>
      </c>
      <c r="K40" s="22"/>
      <c r="L40" s="22"/>
      <c r="M40" s="22"/>
      <c r="N40" s="22"/>
      <c r="O40" s="22"/>
      <c r="P40" s="22"/>
    </row>
    <row r="41" spans="1:16" ht="39" customHeight="1" x14ac:dyDescent="0.15">
      <c r="A41" s="22"/>
      <c r="B41" s="35"/>
      <c r="C41" s="1181" t="s">
        <v>544</v>
      </c>
      <c r="D41" s="1182"/>
      <c r="E41" s="1183"/>
      <c r="F41" s="36">
        <v>0.09</v>
      </c>
      <c r="G41" s="37">
        <v>0.16</v>
      </c>
      <c r="H41" s="37">
        <v>7.0000000000000007E-2</v>
      </c>
      <c r="I41" s="37">
        <v>0.08</v>
      </c>
      <c r="J41" s="38">
        <v>0.09</v>
      </c>
      <c r="K41" s="22"/>
      <c r="L41" s="22"/>
      <c r="M41" s="22"/>
      <c r="N41" s="22"/>
      <c r="O41" s="22"/>
      <c r="P41" s="22"/>
    </row>
    <row r="42" spans="1:16" ht="39" customHeight="1" x14ac:dyDescent="0.15">
      <c r="A42" s="22"/>
      <c r="B42" s="39"/>
      <c r="C42" s="1181" t="s">
        <v>545</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546</v>
      </c>
      <c r="D43" s="1185"/>
      <c r="E43" s="1186"/>
      <c r="F43" s="41">
        <v>0</v>
      </c>
      <c r="G43" s="42">
        <v>0</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ksKM9UFhPSGkp/DLcuPI6qAZ0a78LYHnjS6Xg+IihRj9O1Ki6v4RE0jOqj1W9od2la/gNct1e/Bm7w+xJrovg==" saltValue="Rdx6iIr5Y96v2LPXj1Bx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5"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1173</v>
      </c>
      <c r="L45" s="60">
        <v>1237</v>
      </c>
      <c r="M45" s="60">
        <v>1356</v>
      </c>
      <c r="N45" s="60">
        <v>1363</v>
      </c>
      <c r="O45" s="61">
        <v>1433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401</v>
      </c>
      <c r="L48" s="64">
        <v>394</v>
      </c>
      <c r="M48" s="64">
        <v>396</v>
      </c>
      <c r="N48" s="64">
        <v>362</v>
      </c>
      <c r="O48" s="65">
        <v>381</v>
      </c>
      <c r="P48" s="48"/>
      <c r="Q48" s="48"/>
      <c r="R48" s="48"/>
      <c r="S48" s="48"/>
      <c r="T48" s="48"/>
      <c r="U48" s="48"/>
    </row>
    <row r="49" spans="1:21" ht="30.75" customHeight="1" x14ac:dyDescent="0.15">
      <c r="A49" s="48"/>
      <c r="B49" s="1214"/>
      <c r="C49" s="1215"/>
      <c r="D49" s="62"/>
      <c r="E49" s="1191" t="s">
        <v>14</v>
      </c>
      <c r="F49" s="1191"/>
      <c r="G49" s="1191"/>
      <c r="H49" s="1191"/>
      <c r="I49" s="1191"/>
      <c r="J49" s="1192"/>
      <c r="K49" s="63">
        <v>68</v>
      </c>
      <c r="L49" s="64">
        <v>64</v>
      </c>
      <c r="M49" s="64">
        <v>35</v>
      </c>
      <c r="N49" s="64">
        <v>14</v>
      </c>
      <c r="O49" s="65">
        <v>23</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1149</v>
      </c>
      <c r="L52" s="64">
        <v>1173</v>
      </c>
      <c r="M52" s="64">
        <v>1227</v>
      </c>
      <c r="N52" s="64">
        <v>1209</v>
      </c>
      <c r="O52" s="65">
        <v>1207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493</v>
      </c>
      <c r="L53" s="69">
        <v>522</v>
      </c>
      <c r="M53" s="69">
        <v>560</v>
      </c>
      <c r="N53" s="69">
        <v>530</v>
      </c>
      <c r="O53" s="70">
        <v>630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QnQlISrAlhzydnOPyPSg2bcm7oyYqXX+Tp5glPqu9rQhGeg8jR7c6DMCMiwM/qtXp9zFnmnZkOt5BJSgupq6g==" saltValue="ObcQ9iMqjy0xJ4SdWfWj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12499</v>
      </c>
      <c r="J41" s="356">
        <v>12635</v>
      </c>
      <c r="K41" s="356">
        <v>12629</v>
      </c>
      <c r="L41" s="356">
        <v>12763</v>
      </c>
      <c r="M41" s="357">
        <v>12553</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5267</v>
      </c>
      <c r="J43" s="359">
        <v>5004</v>
      </c>
      <c r="K43" s="359">
        <v>4843</v>
      </c>
      <c r="L43" s="359">
        <v>4493</v>
      </c>
      <c r="M43" s="360">
        <v>4326</v>
      </c>
    </row>
    <row r="44" spans="2:13" ht="27.75" customHeight="1" x14ac:dyDescent="0.15">
      <c r="B44" s="1222"/>
      <c r="C44" s="1223"/>
      <c r="D44" s="106"/>
      <c r="E44" s="1226" t="s">
        <v>34</v>
      </c>
      <c r="F44" s="1226"/>
      <c r="G44" s="1226"/>
      <c r="H44" s="1227"/>
      <c r="I44" s="358">
        <v>539</v>
      </c>
      <c r="J44" s="359">
        <v>485</v>
      </c>
      <c r="K44" s="359">
        <v>444</v>
      </c>
      <c r="L44" s="359">
        <v>423</v>
      </c>
      <c r="M44" s="360">
        <v>392</v>
      </c>
    </row>
    <row r="45" spans="2:13" ht="27.75" customHeight="1" x14ac:dyDescent="0.15">
      <c r="B45" s="1222"/>
      <c r="C45" s="1223"/>
      <c r="D45" s="106"/>
      <c r="E45" s="1226" t="s">
        <v>35</v>
      </c>
      <c r="F45" s="1226"/>
      <c r="G45" s="1226"/>
      <c r="H45" s="1227"/>
      <c r="I45" s="358">
        <v>1912</v>
      </c>
      <c r="J45" s="359">
        <v>1865</v>
      </c>
      <c r="K45" s="359">
        <v>1823</v>
      </c>
      <c r="L45" s="359">
        <v>1733</v>
      </c>
      <c r="M45" s="360">
        <v>1736</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4598</v>
      </c>
      <c r="J50" s="359">
        <v>4213</v>
      </c>
      <c r="K50" s="359">
        <v>4633</v>
      </c>
      <c r="L50" s="359">
        <v>4748</v>
      </c>
      <c r="M50" s="360">
        <v>4262</v>
      </c>
    </row>
    <row r="51" spans="2:13" ht="27.75" customHeight="1" x14ac:dyDescent="0.15">
      <c r="B51" s="1222"/>
      <c r="C51" s="1223"/>
      <c r="D51" s="106"/>
      <c r="E51" s="1226" t="s">
        <v>42</v>
      </c>
      <c r="F51" s="1226"/>
      <c r="G51" s="1226"/>
      <c r="H51" s="1227"/>
      <c r="I51" s="358">
        <v>124</v>
      </c>
      <c r="J51" s="359">
        <v>159</v>
      </c>
      <c r="K51" s="359">
        <v>144</v>
      </c>
      <c r="L51" s="359">
        <v>136</v>
      </c>
      <c r="M51" s="360">
        <v>85</v>
      </c>
    </row>
    <row r="52" spans="2:13" ht="27.75" customHeight="1" x14ac:dyDescent="0.15">
      <c r="B52" s="1224"/>
      <c r="C52" s="1225"/>
      <c r="D52" s="106"/>
      <c r="E52" s="1226" t="s">
        <v>43</v>
      </c>
      <c r="F52" s="1226"/>
      <c r="G52" s="1226"/>
      <c r="H52" s="1227"/>
      <c r="I52" s="358">
        <v>12358</v>
      </c>
      <c r="J52" s="359">
        <v>12219</v>
      </c>
      <c r="K52" s="359">
        <v>12108</v>
      </c>
      <c r="L52" s="359">
        <v>12102</v>
      </c>
      <c r="M52" s="360">
        <v>11916</v>
      </c>
    </row>
    <row r="53" spans="2:13" ht="27.75" customHeight="1" thickBot="1" x14ac:dyDescent="0.2">
      <c r="B53" s="1228" t="s">
        <v>19</v>
      </c>
      <c r="C53" s="1229"/>
      <c r="D53" s="110"/>
      <c r="E53" s="1230" t="s">
        <v>44</v>
      </c>
      <c r="F53" s="1230"/>
      <c r="G53" s="1230"/>
      <c r="H53" s="1231"/>
      <c r="I53" s="361">
        <v>3137</v>
      </c>
      <c r="J53" s="362">
        <v>3399</v>
      </c>
      <c r="K53" s="362">
        <v>2853</v>
      </c>
      <c r="L53" s="362">
        <v>2426</v>
      </c>
      <c r="M53" s="363">
        <v>2745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uG0p+O9NVNKFIZdl2H3QWNyAiYILrjmNEu25MlBQfaHmLZ3r+pLAtV4l2IHKIvmDiqWkW4MNDqNHJmDTwSUBQ==" saltValue="LE91SDVfdOfvSY35kJKz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1805</v>
      </c>
      <c r="G55" s="122">
        <v>1806</v>
      </c>
      <c r="H55" s="123">
        <v>1476</v>
      </c>
    </row>
    <row r="56" spans="2:8" ht="52.5" customHeight="1" x14ac:dyDescent="0.15">
      <c r="B56" s="124"/>
      <c r="C56" s="1249" t="s">
        <v>47</v>
      </c>
      <c r="D56" s="1249"/>
      <c r="E56" s="1250"/>
      <c r="F56" s="125">
        <v>1985</v>
      </c>
      <c r="G56" s="125">
        <v>1991</v>
      </c>
      <c r="H56" s="126">
        <v>1844</v>
      </c>
    </row>
    <row r="57" spans="2:8" ht="53.25" customHeight="1" x14ac:dyDescent="0.15">
      <c r="B57" s="124"/>
      <c r="C57" s="1251" t="s">
        <v>48</v>
      </c>
      <c r="D57" s="1251"/>
      <c r="E57" s="1252"/>
      <c r="F57" s="127">
        <v>1563</v>
      </c>
      <c r="G57" s="127">
        <v>1559</v>
      </c>
      <c r="H57" s="128">
        <v>1421</v>
      </c>
    </row>
    <row r="58" spans="2:8" ht="45.75" customHeight="1" x14ac:dyDescent="0.15">
      <c r="B58" s="129"/>
      <c r="C58" s="1239" t="s">
        <v>567</v>
      </c>
      <c r="D58" s="1240"/>
      <c r="E58" s="1241"/>
      <c r="F58" s="130">
        <v>797</v>
      </c>
      <c r="G58" s="130">
        <v>797</v>
      </c>
      <c r="H58" s="131">
        <v>655</v>
      </c>
    </row>
    <row r="59" spans="2:8" ht="45.75" customHeight="1" x14ac:dyDescent="0.15">
      <c r="B59" s="129"/>
      <c r="C59" s="1239" t="s">
        <v>568</v>
      </c>
      <c r="D59" s="1240"/>
      <c r="E59" s="1241"/>
      <c r="F59" s="130">
        <v>256</v>
      </c>
      <c r="G59" s="130">
        <v>256</v>
      </c>
      <c r="H59" s="131">
        <v>252</v>
      </c>
    </row>
    <row r="60" spans="2:8" ht="45.75" customHeight="1" x14ac:dyDescent="0.15">
      <c r="B60" s="129"/>
      <c r="C60" s="1239" t="s">
        <v>569</v>
      </c>
      <c r="D60" s="1240"/>
      <c r="E60" s="1241"/>
      <c r="F60" s="130">
        <v>191</v>
      </c>
      <c r="G60" s="130">
        <v>191</v>
      </c>
      <c r="H60" s="131">
        <v>191</v>
      </c>
    </row>
    <row r="61" spans="2:8" ht="45.75" customHeight="1" x14ac:dyDescent="0.15">
      <c r="B61" s="129"/>
      <c r="C61" s="1239" t="s">
        <v>570</v>
      </c>
      <c r="D61" s="1240"/>
      <c r="E61" s="1241"/>
      <c r="F61" s="130">
        <v>52</v>
      </c>
      <c r="G61" s="130">
        <v>71</v>
      </c>
      <c r="H61" s="131">
        <v>91</v>
      </c>
    </row>
    <row r="62" spans="2:8" ht="45.75" customHeight="1" thickBot="1" x14ac:dyDescent="0.2">
      <c r="B62" s="132"/>
      <c r="C62" s="1242" t="s">
        <v>571</v>
      </c>
      <c r="D62" s="1243"/>
      <c r="E62" s="1244"/>
      <c r="F62" s="133">
        <v>95</v>
      </c>
      <c r="G62" s="133">
        <v>82</v>
      </c>
      <c r="H62" s="134">
        <v>82</v>
      </c>
    </row>
    <row r="63" spans="2:8" ht="52.5" customHeight="1" thickBot="1" x14ac:dyDescent="0.2">
      <c r="B63" s="135"/>
      <c r="C63" s="1245" t="s">
        <v>49</v>
      </c>
      <c r="D63" s="1245"/>
      <c r="E63" s="1246"/>
      <c r="F63" s="136">
        <v>5353</v>
      </c>
      <c r="G63" s="136">
        <v>5356</v>
      </c>
      <c r="H63" s="137">
        <v>4741</v>
      </c>
    </row>
    <row r="64" spans="2:8" x14ac:dyDescent="0.15"/>
  </sheetData>
  <sheetProtection algorithmName="SHA-512" hashValue="CFzbwqLKOjlgttRtMjk+GXRpk74fZ9UH4FtkOLQ9juKmk0NVhYAGU0O//LI0oM0tYBt9Uq4qW5UjILPd+htVfA==" saltValue="PCrdWrLC/WeSEkRRR0IS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D074E-5F0A-4FA2-BBBB-1AA8C32DE078}">
  <sheetPr>
    <pageSetUpPr fitToPage="1"/>
  </sheetPr>
  <dimension ref="A1:DE85"/>
  <sheetViews>
    <sheetView showGridLines="0" topLeftCell="AH22" zoomScale="80" zoomScaleNormal="80" zoomScaleSheetLayoutView="55" workbookViewId="0">
      <selection activeCell="CW63" sqref="CW63"/>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581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575</v>
      </c>
      <c r="AO51" s="1258"/>
      <c r="AP51" s="1258"/>
      <c r="AQ51" s="1258"/>
      <c r="AR51" s="1258"/>
      <c r="AS51" s="1258"/>
      <c r="AT51" s="1258"/>
      <c r="AU51" s="1258"/>
      <c r="AV51" s="1258"/>
      <c r="AW51" s="1258"/>
      <c r="AX51" s="1258"/>
      <c r="AY51" s="1258"/>
      <c r="AZ51" s="1258"/>
      <c r="BA51" s="1258"/>
      <c r="BB51" s="1258" t="s">
        <v>576</v>
      </c>
      <c r="BC51" s="1258"/>
      <c r="BD51" s="1258"/>
      <c r="BE51" s="1258"/>
      <c r="BF51" s="1258"/>
      <c r="BG51" s="1258"/>
      <c r="BH51" s="1258"/>
      <c r="BI51" s="1258"/>
      <c r="BJ51" s="1258"/>
      <c r="BK51" s="1258"/>
      <c r="BL51" s="1258"/>
      <c r="BM51" s="1258"/>
      <c r="BN51" s="1258"/>
      <c r="BO51" s="1258"/>
      <c r="BP51" s="1255">
        <v>66.900000000000006</v>
      </c>
      <c r="BQ51" s="1255"/>
      <c r="BR51" s="1255"/>
      <c r="BS51" s="1255"/>
      <c r="BT51" s="1255"/>
      <c r="BU51" s="1255"/>
      <c r="BV51" s="1255"/>
      <c r="BW51" s="1255"/>
      <c r="BX51" s="1255">
        <v>69.5</v>
      </c>
      <c r="BY51" s="1255"/>
      <c r="BZ51" s="1255"/>
      <c r="CA51" s="1255"/>
      <c r="CB51" s="1255"/>
      <c r="CC51" s="1255"/>
      <c r="CD51" s="1255"/>
      <c r="CE51" s="1255"/>
      <c r="CF51" s="1255">
        <v>54.9</v>
      </c>
      <c r="CG51" s="1255"/>
      <c r="CH51" s="1255"/>
      <c r="CI51" s="1255"/>
      <c r="CJ51" s="1255"/>
      <c r="CK51" s="1255"/>
      <c r="CL51" s="1255"/>
      <c r="CM51" s="1255"/>
      <c r="CN51" s="1255">
        <v>48.8</v>
      </c>
      <c r="CO51" s="1255"/>
      <c r="CP51" s="1255"/>
      <c r="CQ51" s="1255"/>
      <c r="CR51" s="1255"/>
      <c r="CS51" s="1255"/>
      <c r="CT51" s="1255"/>
      <c r="CU51" s="1255"/>
      <c r="CV51" s="1255">
        <v>55.3</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577</v>
      </c>
      <c r="BC53" s="1258"/>
      <c r="BD53" s="1258"/>
      <c r="BE53" s="1258"/>
      <c r="BF53" s="1258"/>
      <c r="BG53" s="1258"/>
      <c r="BH53" s="1258"/>
      <c r="BI53" s="1258"/>
      <c r="BJ53" s="1258"/>
      <c r="BK53" s="1258"/>
      <c r="BL53" s="1258"/>
      <c r="BM53" s="1258"/>
      <c r="BN53" s="1258"/>
      <c r="BO53" s="1258"/>
      <c r="BP53" s="1255">
        <v>62.8</v>
      </c>
      <c r="BQ53" s="1255"/>
      <c r="BR53" s="1255"/>
      <c r="BS53" s="1255"/>
      <c r="BT53" s="1255"/>
      <c r="BU53" s="1255"/>
      <c r="BV53" s="1255"/>
      <c r="BW53" s="1255"/>
      <c r="BX53" s="1255">
        <v>63.5</v>
      </c>
      <c r="BY53" s="1255"/>
      <c r="BZ53" s="1255"/>
      <c r="CA53" s="1255"/>
      <c r="CB53" s="1255"/>
      <c r="CC53" s="1255"/>
      <c r="CD53" s="1255"/>
      <c r="CE53" s="1255"/>
      <c r="CF53" s="1255">
        <v>64.5</v>
      </c>
      <c r="CG53" s="1255"/>
      <c r="CH53" s="1255"/>
      <c r="CI53" s="1255"/>
      <c r="CJ53" s="1255"/>
      <c r="CK53" s="1255"/>
      <c r="CL53" s="1255"/>
      <c r="CM53" s="1255"/>
      <c r="CN53" s="1255">
        <v>64.599999999999994</v>
      </c>
      <c r="CO53" s="1255"/>
      <c r="CP53" s="1255"/>
      <c r="CQ53" s="1255"/>
      <c r="CR53" s="1255"/>
      <c r="CS53" s="1255"/>
      <c r="CT53" s="1255"/>
      <c r="CU53" s="1255"/>
      <c r="CV53" s="1255">
        <v>65.8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578</v>
      </c>
      <c r="AO55" s="1259"/>
      <c r="AP55" s="1259"/>
      <c r="AQ55" s="1259"/>
      <c r="AR55" s="1259"/>
      <c r="AS55" s="1259"/>
      <c r="AT55" s="1259"/>
      <c r="AU55" s="1259"/>
      <c r="AV55" s="1259"/>
      <c r="AW55" s="1259"/>
      <c r="AX55" s="1259"/>
      <c r="AY55" s="1259"/>
      <c r="AZ55" s="1259"/>
      <c r="BA55" s="1259"/>
      <c r="BB55" s="1258" t="s">
        <v>576</v>
      </c>
      <c r="BC55" s="1258"/>
      <c r="BD55" s="1258"/>
      <c r="BE55" s="1258"/>
      <c r="BF55" s="1258"/>
      <c r="BG55" s="1258"/>
      <c r="BH55" s="1258"/>
      <c r="BI55" s="1258"/>
      <c r="BJ55" s="1258"/>
      <c r="BK55" s="1258"/>
      <c r="BL55" s="1258"/>
      <c r="BM55" s="1258"/>
      <c r="BN55" s="1258"/>
      <c r="BO55" s="1258"/>
      <c r="BP55" s="1255">
        <v>43</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577</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575</v>
      </c>
      <c r="AO73" s="1258"/>
      <c r="AP73" s="1258"/>
      <c r="AQ73" s="1258"/>
      <c r="AR73" s="1258"/>
      <c r="AS73" s="1258"/>
      <c r="AT73" s="1258"/>
      <c r="AU73" s="1258"/>
      <c r="AV73" s="1258"/>
      <c r="AW73" s="1258"/>
      <c r="AX73" s="1258"/>
      <c r="AY73" s="1258"/>
      <c r="AZ73" s="1258"/>
      <c r="BA73" s="1258"/>
      <c r="BB73" s="1258" t="s">
        <v>576</v>
      </c>
      <c r="BC73" s="1258"/>
      <c r="BD73" s="1258"/>
      <c r="BE73" s="1258"/>
      <c r="BF73" s="1258"/>
      <c r="BG73" s="1258"/>
      <c r="BH73" s="1258"/>
      <c r="BI73" s="1258"/>
      <c r="BJ73" s="1258"/>
      <c r="BK73" s="1258"/>
      <c r="BL73" s="1258"/>
      <c r="BM73" s="1258"/>
      <c r="BN73" s="1258"/>
      <c r="BO73" s="1258"/>
      <c r="BP73" s="1255">
        <v>66.900000000000006</v>
      </c>
      <c r="BQ73" s="1255"/>
      <c r="BR73" s="1255"/>
      <c r="BS73" s="1255"/>
      <c r="BT73" s="1255"/>
      <c r="BU73" s="1255"/>
      <c r="BV73" s="1255"/>
      <c r="BW73" s="1255"/>
      <c r="BX73" s="1255">
        <v>69.5</v>
      </c>
      <c r="BY73" s="1255"/>
      <c r="BZ73" s="1255"/>
      <c r="CA73" s="1255"/>
      <c r="CB73" s="1255"/>
      <c r="CC73" s="1255"/>
      <c r="CD73" s="1255"/>
      <c r="CE73" s="1255"/>
      <c r="CF73" s="1255">
        <v>54.9</v>
      </c>
      <c r="CG73" s="1255"/>
      <c r="CH73" s="1255"/>
      <c r="CI73" s="1255"/>
      <c r="CJ73" s="1255"/>
      <c r="CK73" s="1255"/>
      <c r="CL73" s="1255"/>
      <c r="CM73" s="1255"/>
      <c r="CN73" s="1255">
        <v>48.8</v>
      </c>
      <c r="CO73" s="1255"/>
      <c r="CP73" s="1255"/>
      <c r="CQ73" s="1255"/>
      <c r="CR73" s="1255"/>
      <c r="CS73" s="1255"/>
      <c r="CT73" s="1255"/>
      <c r="CU73" s="1255"/>
      <c r="CV73" s="1255">
        <v>55.3</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580</v>
      </c>
      <c r="BC75" s="1258"/>
      <c r="BD75" s="1258"/>
      <c r="BE75" s="1258"/>
      <c r="BF75" s="1258"/>
      <c r="BG75" s="1258"/>
      <c r="BH75" s="1258"/>
      <c r="BI75" s="1258"/>
      <c r="BJ75" s="1258"/>
      <c r="BK75" s="1258"/>
      <c r="BL75" s="1258"/>
      <c r="BM75" s="1258"/>
      <c r="BN75" s="1258"/>
      <c r="BO75" s="1258"/>
      <c r="BP75" s="1255">
        <v>10</v>
      </c>
      <c r="BQ75" s="1255"/>
      <c r="BR75" s="1255"/>
      <c r="BS75" s="1255"/>
      <c r="BT75" s="1255"/>
      <c r="BU75" s="1255"/>
      <c r="BV75" s="1255"/>
      <c r="BW75" s="1255"/>
      <c r="BX75" s="1255">
        <v>10.199999999999999</v>
      </c>
      <c r="BY75" s="1255"/>
      <c r="BZ75" s="1255"/>
      <c r="CA75" s="1255"/>
      <c r="CB75" s="1255"/>
      <c r="CC75" s="1255"/>
      <c r="CD75" s="1255"/>
      <c r="CE75" s="1255"/>
      <c r="CF75" s="1255">
        <v>10.6</v>
      </c>
      <c r="CG75" s="1255"/>
      <c r="CH75" s="1255"/>
      <c r="CI75" s="1255"/>
      <c r="CJ75" s="1255"/>
      <c r="CK75" s="1255"/>
      <c r="CL75" s="1255"/>
      <c r="CM75" s="1255"/>
      <c r="CN75" s="1255">
        <v>10.7</v>
      </c>
      <c r="CO75" s="1255"/>
      <c r="CP75" s="1255"/>
      <c r="CQ75" s="1255"/>
      <c r="CR75" s="1255"/>
      <c r="CS75" s="1255"/>
      <c r="CT75" s="1255"/>
      <c r="CU75" s="1255"/>
      <c r="CV75" s="1255">
        <v>11.3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578</v>
      </c>
      <c r="AO77" s="1259"/>
      <c r="AP77" s="1259"/>
      <c r="AQ77" s="1259"/>
      <c r="AR77" s="1259"/>
      <c r="AS77" s="1259"/>
      <c r="AT77" s="1259"/>
      <c r="AU77" s="1259"/>
      <c r="AV77" s="1259"/>
      <c r="AW77" s="1259"/>
      <c r="AX77" s="1259"/>
      <c r="AY77" s="1259"/>
      <c r="AZ77" s="1259"/>
      <c r="BA77" s="1259"/>
      <c r="BB77" s="1258" t="s">
        <v>576</v>
      </c>
      <c r="BC77" s="1258"/>
      <c r="BD77" s="1258"/>
      <c r="BE77" s="1258"/>
      <c r="BF77" s="1258"/>
      <c r="BG77" s="1258"/>
      <c r="BH77" s="1258"/>
      <c r="BI77" s="1258"/>
      <c r="BJ77" s="1258"/>
      <c r="BK77" s="1258"/>
      <c r="BL77" s="1258"/>
      <c r="BM77" s="1258"/>
      <c r="BN77" s="1258"/>
      <c r="BO77" s="1258"/>
      <c r="BP77" s="1255">
        <v>43</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580</v>
      </c>
      <c r="BC79" s="1258"/>
      <c r="BD79" s="1258"/>
      <c r="BE79" s="1258"/>
      <c r="BF79" s="1258"/>
      <c r="BG79" s="1258"/>
      <c r="BH79" s="1258"/>
      <c r="BI79" s="1258"/>
      <c r="BJ79" s="1258"/>
      <c r="BK79" s="1258"/>
      <c r="BL79" s="1258"/>
      <c r="BM79" s="1258"/>
      <c r="BN79" s="1258"/>
      <c r="BO79" s="1258"/>
      <c r="BP79" s="1255">
        <v>9.9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DpCtVR2wRBGrcgxOtJdnKu0X+BwTed2PqzteuySTyuA3YJ9587/0ipN2By1PXGRGxncQiWynHeTlk87Z7ogMw==" saltValue="16U2RDOC2YtXsowizRNvL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78E27-E077-42F7-8D3C-B878013FDDC9}">
  <sheetPr>
    <pageSetUpPr fitToPage="1"/>
  </sheetPr>
  <dimension ref="A1:DR125"/>
  <sheetViews>
    <sheetView showGridLines="0" zoomScale="70" zoomScaleNormal="70" zoomScaleSheetLayoutView="70" workbookViewId="0">
      <selection activeCell="C1" sqref="C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IbSxIr0KuzXufYvMrmB2c8pGoB8giM8Agz0UXLoXgcYK2PAWT8QITmgMbAqzIXZSufAVu5CAXTf04YYyF/ECg==" saltValue="NdbMtgJhBUl8LVCe9QyG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BBD74-7A62-41F8-B7D6-E8E0B7EC66E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t3BxTCfugNDCl/RqcdFgI/aDwCCeMfTliDADq1nIkR/Ey/NM+KkD9GDbPEuJD10ZLbrrYlPUff3kEdurUaqreg==" saltValue="6NZzoSbD2IZ3CrUqrFpU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109790</v>
      </c>
      <c r="E3" s="156"/>
      <c r="F3" s="157">
        <v>118252</v>
      </c>
      <c r="G3" s="158"/>
      <c r="H3" s="159"/>
    </row>
    <row r="4" spans="1:8" x14ac:dyDescent="0.15">
      <c r="A4" s="160"/>
      <c r="B4" s="161"/>
      <c r="C4" s="162"/>
      <c r="D4" s="163">
        <v>82996</v>
      </c>
      <c r="E4" s="164"/>
      <c r="F4" s="165">
        <v>49994</v>
      </c>
      <c r="G4" s="166"/>
      <c r="H4" s="167"/>
    </row>
    <row r="5" spans="1:8" x14ac:dyDescent="0.15">
      <c r="A5" s="148" t="s">
        <v>521</v>
      </c>
      <c r="B5" s="153"/>
      <c r="C5" s="154"/>
      <c r="D5" s="155">
        <v>151676</v>
      </c>
      <c r="E5" s="156"/>
      <c r="F5" s="157">
        <v>120302</v>
      </c>
      <c r="G5" s="158"/>
      <c r="H5" s="159"/>
    </row>
    <row r="6" spans="1:8" x14ac:dyDescent="0.15">
      <c r="A6" s="160"/>
      <c r="B6" s="161"/>
      <c r="C6" s="162"/>
      <c r="D6" s="163">
        <v>107289</v>
      </c>
      <c r="E6" s="164"/>
      <c r="F6" s="165">
        <v>59328</v>
      </c>
      <c r="G6" s="166"/>
      <c r="H6" s="167"/>
    </row>
    <row r="7" spans="1:8" x14ac:dyDescent="0.15">
      <c r="A7" s="148" t="s">
        <v>522</v>
      </c>
      <c r="B7" s="153"/>
      <c r="C7" s="154"/>
      <c r="D7" s="155">
        <v>135718</v>
      </c>
      <c r="E7" s="156"/>
      <c r="F7" s="157">
        <v>114841</v>
      </c>
      <c r="G7" s="158"/>
      <c r="H7" s="159"/>
    </row>
    <row r="8" spans="1:8" x14ac:dyDescent="0.15">
      <c r="A8" s="160"/>
      <c r="B8" s="161"/>
      <c r="C8" s="162"/>
      <c r="D8" s="163">
        <v>84322</v>
      </c>
      <c r="E8" s="164"/>
      <c r="F8" s="165">
        <v>51589</v>
      </c>
      <c r="G8" s="166"/>
      <c r="H8" s="167"/>
    </row>
    <row r="9" spans="1:8" x14ac:dyDescent="0.15">
      <c r="A9" s="148" t="s">
        <v>523</v>
      </c>
      <c r="B9" s="153"/>
      <c r="C9" s="154"/>
      <c r="D9" s="155">
        <v>150758</v>
      </c>
      <c r="E9" s="156"/>
      <c r="F9" s="157">
        <v>124145</v>
      </c>
      <c r="G9" s="158"/>
      <c r="H9" s="159"/>
    </row>
    <row r="10" spans="1:8" x14ac:dyDescent="0.15">
      <c r="A10" s="160"/>
      <c r="B10" s="161"/>
      <c r="C10" s="162"/>
      <c r="D10" s="163">
        <v>114543</v>
      </c>
      <c r="E10" s="164"/>
      <c r="F10" s="165">
        <v>54761</v>
      </c>
      <c r="G10" s="166"/>
      <c r="H10" s="167"/>
    </row>
    <row r="11" spans="1:8" x14ac:dyDescent="0.15">
      <c r="A11" s="148" t="s">
        <v>524</v>
      </c>
      <c r="B11" s="153"/>
      <c r="C11" s="154"/>
      <c r="D11" s="155">
        <v>147502</v>
      </c>
      <c r="E11" s="156"/>
      <c r="F11" s="157">
        <v>131480</v>
      </c>
      <c r="G11" s="158"/>
      <c r="H11" s="159"/>
    </row>
    <row r="12" spans="1:8" x14ac:dyDescent="0.15">
      <c r="A12" s="160"/>
      <c r="B12" s="161"/>
      <c r="C12" s="168"/>
      <c r="D12" s="163">
        <v>95155</v>
      </c>
      <c r="E12" s="164"/>
      <c r="F12" s="165">
        <v>63148</v>
      </c>
      <c r="G12" s="166"/>
      <c r="H12" s="167"/>
    </row>
    <row r="13" spans="1:8" x14ac:dyDescent="0.15">
      <c r="A13" s="148"/>
      <c r="B13" s="153"/>
      <c r="C13" s="169"/>
      <c r="D13" s="170">
        <v>139089</v>
      </c>
      <c r="E13" s="171"/>
      <c r="F13" s="172">
        <v>121804</v>
      </c>
      <c r="G13" s="173"/>
      <c r="H13" s="159"/>
    </row>
    <row r="14" spans="1:8" x14ac:dyDescent="0.15">
      <c r="A14" s="160"/>
      <c r="B14" s="161"/>
      <c r="C14" s="162"/>
      <c r="D14" s="163">
        <v>96861</v>
      </c>
      <c r="E14" s="164"/>
      <c r="F14" s="165">
        <v>55764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2.78</v>
      </c>
      <c r="C19" s="174">
        <f>ROUND(VALUE(SUBSTITUTE(実質収支比率等に係る経年分析!G$48,"▲","-")),2)</f>
        <v>3.18</v>
      </c>
      <c r="D19" s="174">
        <f>ROUND(VALUE(SUBSTITUTE(実質収支比率等に係る経年分析!H$48,"▲","-")),2)</f>
        <v>6.4</v>
      </c>
      <c r="E19" s="174">
        <f>ROUND(VALUE(SUBSTITUTE(実質収支比率等に係る経年分析!I$48,"▲","-")),2)</f>
        <v>4.9800000000000004</v>
      </c>
      <c r="F19" s="174">
        <f>ROUND(VALUE(SUBSTITUTE(実質収支比率等に係る経年分析!J$48,"▲","-")),2)</f>
        <v>3.39</v>
      </c>
    </row>
    <row r="20" spans="1:11" x14ac:dyDescent="0.15">
      <c r="A20" s="174" t="s">
        <v>53</v>
      </c>
      <c r="B20" s="174">
        <f>ROUND(VALUE(SUBSTITUTE(実質収支比率等に係る経年分析!F$47,"▲","-")),2)</f>
        <v>29.15</v>
      </c>
      <c r="C20" s="174">
        <f>ROUND(VALUE(SUBSTITUTE(実質収支比率等に係る経年分析!G$47,"▲","-")),2)</f>
        <v>23.49</v>
      </c>
      <c r="D20" s="174">
        <f>ROUND(VALUE(SUBSTITUTE(実質収支比率等に係る経年分析!H$47,"▲","-")),2)</f>
        <v>28.21</v>
      </c>
      <c r="E20" s="174">
        <f>ROUND(VALUE(SUBSTITUTE(実質収支比率等に係る経年分析!I$47,"▲","-")),2)</f>
        <v>29.31</v>
      </c>
      <c r="F20" s="174">
        <f>ROUND(VALUE(SUBSTITUTE(実質収支比率等に係る経年分析!J$47,"▲","-")),2)</f>
        <v>23.94</v>
      </c>
    </row>
    <row r="21" spans="1:11" x14ac:dyDescent="0.15">
      <c r="A21" s="174" t="s">
        <v>54</v>
      </c>
      <c r="B21" s="174">
        <f>IF(ISNUMBER(VALUE(SUBSTITUTE(実質収支比率等に係る経年分析!F$49,"▲","-"))),ROUND(VALUE(SUBSTITUTE(実質収支比率等に係る経年分析!F$49,"▲","-")),2),NA())</f>
        <v>-0.72</v>
      </c>
      <c r="C21" s="174">
        <f>IF(ISNUMBER(VALUE(SUBSTITUTE(実質収支比率等に係る経年分析!G$49,"▲","-"))),ROUND(VALUE(SUBSTITUTE(実質収支比率等に係る経年分析!G$49,"▲","-")),2),NA())</f>
        <v>-4.04</v>
      </c>
      <c r="D21" s="174">
        <f>IF(ISNUMBER(VALUE(SUBSTITUTE(実質収支比率等に係る経年分析!H$49,"▲","-"))),ROUND(VALUE(SUBSTITUTE(実質収支比率等に係る経年分析!H$49,"▲","-")),2),NA())</f>
        <v>9.42</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-6.93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0.57999999999999996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0.57999999999999996</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1.27</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1.86</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4.2300000000000004</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15">
      <c r="A36" s="175" t="str">
        <f>IF(連結実質赤字比率に係る赤字・黒字の構成分析!C$34="",NA(),連結実質赤字比率に係る赤字・黒字の構成分析!C$34)</f>
        <v>公共浄化槽事業特別会計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0.04</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1149</v>
      </c>
      <c r="E42" s="176"/>
      <c r="F42" s="176"/>
      <c r="G42" s="176">
        <f>'実質公債費比率（分子）の構造'!L$52</f>
        <v>1173</v>
      </c>
      <c r="H42" s="176"/>
      <c r="I42" s="176"/>
      <c r="J42" s="176">
        <f>'実質公債費比率（分子）の構造'!M$52</f>
        <v>1227</v>
      </c>
      <c r="K42" s="176"/>
      <c r="L42" s="176"/>
      <c r="M42" s="176">
        <f>'実質公債費比率（分子）の構造'!N$52</f>
        <v>1209</v>
      </c>
      <c r="N42" s="176"/>
      <c r="O42" s="176"/>
      <c r="P42" s="176">
        <f>'実質公債費比率（分子）の構造'!O$52</f>
        <v>1207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68</v>
      </c>
      <c r="C45" s="176"/>
      <c r="D45" s="176"/>
      <c r="E45" s="176">
        <f>'実質公債費比率（分子）の構造'!L$49</f>
        <v>64</v>
      </c>
      <c r="F45" s="176"/>
      <c r="G45" s="176"/>
      <c r="H45" s="176">
        <f>'実質公債費比率（分子）の構造'!M$49</f>
        <v>35</v>
      </c>
      <c r="I45" s="176"/>
      <c r="J45" s="176"/>
      <c r="K45" s="176">
        <f>'実質公債費比率（分子）の構造'!N$49</f>
        <v>14</v>
      </c>
      <c r="L45" s="176"/>
      <c r="M45" s="176"/>
      <c r="N45" s="176">
        <f>'実質公債費比率（分子）の構造'!O$49</f>
        <v>23</v>
      </c>
      <c r="O45" s="176"/>
      <c r="P45" s="176"/>
    </row>
    <row r="46" spans="1:16" x14ac:dyDescent="0.15">
      <c r="A46" s="176" t="s">
        <v>64</v>
      </c>
      <c r="B46" s="176">
        <f>'実質公債費比率（分子）の構造'!K$48</f>
        <v>401</v>
      </c>
      <c r="C46" s="176"/>
      <c r="D46" s="176"/>
      <c r="E46" s="176">
        <f>'実質公債費比率（分子）の構造'!L$48</f>
        <v>394</v>
      </c>
      <c r="F46" s="176"/>
      <c r="G46" s="176"/>
      <c r="H46" s="176">
        <f>'実質公債費比率（分子）の構造'!M$48</f>
        <v>396</v>
      </c>
      <c r="I46" s="176"/>
      <c r="J46" s="176"/>
      <c r="K46" s="176">
        <f>'実質公債費比率（分子）の構造'!N$48</f>
        <v>362</v>
      </c>
      <c r="L46" s="176"/>
      <c r="M46" s="176"/>
      <c r="N46" s="176">
        <f>'実質公債費比率（分子）の構造'!O$48</f>
        <v>381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1173</v>
      </c>
      <c r="C49" s="176"/>
      <c r="D49" s="176"/>
      <c r="E49" s="176">
        <f>'実質公債費比率（分子）の構造'!L$45</f>
        <v>1237</v>
      </c>
      <c r="F49" s="176"/>
      <c r="G49" s="176"/>
      <c r="H49" s="176">
        <f>'実質公債費比率（分子）の構造'!M$45</f>
        <v>1356</v>
      </c>
      <c r="I49" s="176"/>
      <c r="J49" s="176"/>
      <c r="K49" s="176">
        <f>'実質公債費比率（分子）の構造'!N$45</f>
        <v>1363</v>
      </c>
      <c r="L49" s="176"/>
      <c r="M49" s="176"/>
      <c r="N49" s="176">
        <f>'実質公債費比率（分子）の構造'!O$45</f>
        <v>1433</v>
      </c>
      <c r="O49" s="176"/>
      <c r="P49" s="176"/>
    </row>
    <row r="50" spans="1:16" x14ac:dyDescent="0.15">
      <c r="A50" s="176" t="s">
        <v>67</v>
      </c>
      <c r="B50" s="176" t="e">
        <f>NA()</f>
        <v>#N/A</v>
      </c>
      <c r="C50" s="176">
        <f>IF(ISNUMBER('実質公債費比率（分子）の構造'!K$53),'実質公債費比率（分子）の構造'!K$53,NA())</f>
        <v>493</v>
      </c>
      <c r="D50" s="176" t="e">
        <f>NA()</f>
        <v>#N/A</v>
      </c>
      <c r="E50" s="176" t="e">
        <f>NA()</f>
        <v>#N/A</v>
      </c>
      <c r="F50" s="176">
        <f>IF(ISNUMBER('実質公債費比率（分子）の構造'!L$53),'実質公債費比率（分子）の構造'!L$53,NA())</f>
        <v>522</v>
      </c>
      <c r="G50" s="176" t="e">
        <f>NA()</f>
        <v>#N/A</v>
      </c>
      <c r="H50" s="176" t="e">
        <f>NA()</f>
        <v>#N/A</v>
      </c>
      <c r="I50" s="176">
        <f>IF(ISNUMBER('実質公債費比率（分子）の構造'!M$53),'実質公債費比率（分子）の構造'!M$53,NA())</f>
        <v>560</v>
      </c>
      <c r="J50" s="176" t="e">
        <f>NA()</f>
        <v>#N/A</v>
      </c>
      <c r="K50" s="176" t="e">
        <f>NA()</f>
        <v>#N/A</v>
      </c>
      <c r="L50" s="176">
        <f>IF(ISNUMBER('実質公債費比率（分子）の構造'!N$53),'実質公債費比率（分子）の構造'!N$53,NA())</f>
        <v>530</v>
      </c>
      <c r="M50" s="176" t="e">
        <f>NA()</f>
        <v>#N/A</v>
      </c>
      <c r="N50" s="176" t="e">
        <f>NA()</f>
        <v>#N/A</v>
      </c>
      <c r="O50" s="176">
        <f>IF(ISNUMBER('実質公債費比率（分子）の構造'!O$53),'実質公債費比率（分子）の構造'!O$53,NA())</f>
        <v>630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12358</v>
      </c>
      <c r="E56" s="175"/>
      <c r="F56" s="175"/>
      <c r="G56" s="175">
        <f>'将来負担比率（分子）の構造'!J$52</f>
        <v>12219</v>
      </c>
      <c r="H56" s="175"/>
      <c r="I56" s="175"/>
      <c r="J56" s="175">
        <f>'将来負担比率（分子）の構造'!K$52</f>
        <v>12108</v>
      </c>
      <c r="K56" s="175"/>
      <c r="L56" s="175"/>
      <c r="M56" s="175">
        <f>'将来負担比率（分子）の構造'!L$52</f>
        <v>12102</v>
      </c>
      <c r="N56" s="175"/>
      <c r="O56" s="175"/>
      <c r="P56" s="175">
        <f>'将来負担比率（分子）の構造'!M$52</f>
        <v>11916</v>
      </c>
    </row>
    <row r="57" spans="1:16" x14ac:dyDescent="0.15">
      <c r="A57" s="175" t="s">
        <v>42</v>
      </c>
      <c r="B57" s="175"/>
      <c r="C57" s="175"/>
      <c r="D57" s="175">
        <f>'将来負担比率（分子）の構造'!I$51</f>
        <v>124</v>
      </c>
      <c r="E57" s="175"/>
      <c r="F57" s="175"/>
      <c r="G57" s="175">
        <f>'将来負担比率（分子）の構造'!J$51</f>
        <v>159</v>
      </c>
      <c r="H57" s="175"/>
      <c r="I57" s="175"/>
      <c r="J57" s="175">
        <f>'将来負担比率（分子）の構造'!K$51</f>
        <v>144</v>
      </c>
      <c r="K57" s="175"/>
      <c r="L57" s="175"/>
      <c r="M57" s="175">
        <f>'将来負担比率（分子）の構造'!L$51</f>
        <v>136</v>
      </c>
      <c r="N57" s="175"/>
      <c r="O57" s="175"/>
      <c r="P57" s="175">
        <f>'将来負担比率（分子）の構造'!M$51</f>
        <v>85</v>
      </c>
    </row>
    <row r="58" spans="1:16" x14ac:dyDescent="0.15">
      <c r="A58" s="175" t="s">
        <v>41</v>
      </c>
      <c r="B58" s="175"/>
      <c r="C58" s="175"/>
      <c r="D58" s="175">
        <f>'将来負担比率（分子）の構造'!I$50</f>
        <v>4598</v>
      </c>
      <c r="E58" s="175"/>
      <c r="F58" s="175"/>
      <c r="G58" s="175">
        <f>'将来負担比率（分子）の構造'!J$50</f>
        <v>4213</v>
      </c>
      <c r="H58" s="175"/>
      <c r="I58" s="175"/>
      <c r="J58" s="175">
        <f>'将来負担比率（分子）の構造'!K$50</f>
        <v>4633</v>
      </c>
      <c r="K58" s="175"/>
      <c r="L58" s="175"/>
      <c r="M58" s="175">
        <f>'将来負担比率（分子）の構造'!L$50</f>
        <v>4748</v>
      </c>
      <c r="N58" s="175"/>
      <c r="O58" s="175"/>
      <c r="P58" s="175">
        <f>'将来負担比率（分子）の構造'!M$50</f>
        <v>4262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1912</v>
      </c>
      <c r="C62" s="175"/>
      <c r="D62" s="175"/>
      <c r="E62" s="175">
        <f>'将来負担比率（分子）の構造'!J$45</f>
        <v>1865</v>
      </c>
      <c r="F62" s="175"/>
      <c r="G62" s="175"/>
      <c r="H62" s="175">
        <f>'将来負担比率（分子）の構造'!K$45</f>
        <v>1823</v>
      </c>
      <c r="I62" s="175"/>
      <c r="J62" s="175"/>
      <c r="K62" s="175">
        <f>'将来負担比率（分子）の構造'!L$45</f>
        <v>1733</v>
      </c>
      <c r="L62" s="175"/>
      <c r="M62" s="175"/>
      <c r="N62" s="175">
        <f>'将来負担比率（分子）の構造'!M$45</f>
        <v>1736</v>
      </c>
      <c r="O62" s="175"/>
      <c r="P62" s="175"/>
    </row>
    <row r="63" spans="1:16" x14ac:dyDescent="0.15">
      <c r="A63" s="175" t="s">
        <v>34</v>
      </c>
      <c r="B63" s="175">
        <f>'将来負担比率（分子）の構造'!I$44</f>
        <v>539</v>
      </c>
      <c r="C63" s="175"/>
      <c r="D63" s="175"/>
      <c r="E63" s="175">
        <f>'将来負担比率（分子）の構造'!J$44</f>
        <v>485</v>
      </c>
      <c r="F63" s="175"/>
      <c r="G63" s="175"/>
      <c r="H63" s="175">
        <f>'将来負担比率（分子）の構造'!K$44</f>
        <v>444</v>
      </c>
      <c r="I63" s="175"/>
      <c r="J63" s="175"/>
      <c r="K63" s="175">
        <f>'将来負担比率（分子）の構造'!L$44</f>
        <v>423</v>
      </c>
      <c r="L63" s="175"/>
      <c r="M63" s="175"/>
      <c r="N63" s="175">
        <f>'将来負担比率（分子）の構造'!M$44</f>
        <v>392</v>
      </c>
      <c r="O63" s="175"/>
      <c r="P63" s="175"/>
    </row>
    <row r="64" spans="1:16" x14ac:dyDescent="0.15">
      <c r="A64" s="175" t="s">
        <v>33</v>
      </c>
      <c r="B64" s="175">
        <f>'将来負担比率（分子）の構造'!I$43</f>
        <v>5267</v>
      </c>
      <c r="C64" s="175"/>
      <c r="D64" s="175"/>
      <c r="E64" s="175">
        <f>'将来負担比率（分子）の構造'!J$43</f>
        <v>5004</v>
      </c>
      <c r="F64" s="175"/>
      <c r="G64" s="175"/>
      <c r="H64" s="175">
        <f>'将来負担比率（分子）の構造'!K$43</f>
        <v>4843</v>
      </c>
      <c r="I64" s="175"/>
      <c r="J64" s="175"/>
      <c r="K64" s="175">
        <f>'将来負担比率（分子）の構造'!L$43</f>
        <v>4493</v>
      </c>
      <c r="L64" s="175"/>
      <c r="M64" s="175"/>
      <c r="N64" s="175">
        <f>'将来負担比率（分子）の構造'!M$43</f>
        <v>4326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12499</v>
      </c>
      <c r="C66" s="175"/>
      <c r="D66" s="175"/>
      <c r="E66" s="175">
        <f>'将来負担比率（分子）の構造'!J$41</f>
        <v>12635</v>
      </c>
      <c r="F66" s="175"/>
      <c r="G66" s="175"/>
      <c r="H66" s="175">
        <f>'将来負担比率（分子）の構造'!K$41</f>
        <v>12629</v>
      </c>
      <c r="I66" s="175"/>
      <c r="J66" s="175"/>
      <c r="K66" s="175">
        <f>'将来負担比率（分子）の構造'!L$41</f>
        <v>12763</v>
      </c>
      <c r="L66" s="175"/>
      <c r="M66" s="175"/>
      <c r="N66" s="175">
        <f>'将来負担比率（分子）の構造'!M$41</f>
        <v>12553</v>
      </c>
      <c r="O66" s="175"/>
      <c r="P66" s="175"/>
    </row>
    <row r="67" spans="1:16" x14ac:dyDescent="0.15">
      <c r="A67" s="175" t="s">
        <v>71</v>
      </c>
      <c r="B67" s="175" t="e">
        <f>NA()</f>
        <v>#N/A</v>
      </c>
      <c r="C67" s="175">
        <f>IF(ISNUMBER('将来負担比率（分子）の構造'!I$53), IF('将来負担比率（分子）の構造'!I$53 &lt; 0, 0, '将来負担比率（分子）の構造'!I$53), NA())</f>
        <v>3137</v>
      </c>
      <c r="D67" s="175" t="e">
        <f>NA()</f>
        <v>#N/A</v>
      </c>
      <c r="E67" s="175" t="e">
        <f>NA()</f>
        <v>#N/A</v>
      </c>
      <c r="F67" s="175">
        <f>IF(ISNUMBER('将来負担比率（分子）の構造'!J$53), IF('将来負担比率（分子）の構造'!J$53 &lt; 0, 0, '将来負担比率（分子）の構造'!J$53), NA())</f>
        <v>3399</v>
      </c>
      <c r="G67" s="175" t="e">
        <f>NA()</f>
        <v>#N/A</v>
      </c>
      <c r="H67" s="175" t="e">
        <f>NA()</f>
        <v>#N/A</v>
      </c>
      <c r="I67" s="175">
        <f>IF(ISNUMBER('将来負担比率（分子）の構造'!K$53), IF('将来負担比率（分子）の構造'!K$53 &lt; 0, 0, '将来負担比率（分子）の構造'!K$53), NA())</f>
        <v>2853</v>
      </c>
      <c r="J67" s="175" t="e">
        <f>NA()</f>
        <v>#N/A</v>
      </c>
      <c r="K67" s="175" t="e">
        <f>NA()</f>
        <v>#N/A</v>
      </c>
      <c r="L67" s="175">
        <f>IF(ISNUMBER('将来負担比率（分子）の構造'!L$53), IF('将来負担比率（分子）の構造'!L$53 &lt; 0, 0, '将来負担比率（分子）の構造'!L$53), NA())</f>
        <v>2426</v>
      </c>
      <c r="M67" s="175" t="e">
        <f>NA()</f>
        <v>#N/A</v>
      </c>
      <c r="N67" s="175" t="e">
        <f>NA()</f>
        <v>#N/A</v>
      </c>
      <c r="O67" s="175">
        <f>IF(ISNUMBER('将来負担比率（分子）の構造'!M$53), IF('将来負担比率（分子）の構造'!M$53 &lt; 0, 0, '将来負担比率（分子）の構造'!M$53), NA())</f>
        <v>2745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1805</v>
      </c>
      <c r="C72" s="179">
        <f>基金残高に係る経年分析!G55</f>
        <v>1806</v>
      </c>
      <c r="D72" s="179">
        <f>基金残高に係る経年分析!H55</f>
        <v>1476</v>
      </c>
    </row>
    <row r="73" spans="1:16" x14ac:dyDescent="0.15">
      <c r="A73" s="178" t="s">
        <v>74</v>
      </c>
      <c r="B73" s="179">
        <f>基金残高に係る経年分析!F56</f>
        <v>1985</v>
      </c>
      <c r="C73" s="179">
        <f>基金残高に係る経年分析!G56</f>
        <v>1991</v>
      </c>
      <c r="D73" s="179">
        <f>基金残高に係る経年分析!H56</f>
        <v>1844</v>
      </c>
    </row>
    <row r="74" spans="1:16" x14ac:dyDescent="0.15">
      <c r="A74" s="178" t="s">
        <v>75</v>
      </c>
      <c r="B74" s="179">
        <f>基金残高に係る経年分析!F57</f>
        <v>1563</v>
      </c>
      <c r="C74" s="179">
        <f>基金残高に係る経年分析!G57</f>
        <v>1559</v>
      </c>
      <c r="D74" s="179">
        <f>基金残高に係る経年分析!H57</f>
        <v>1421</v>
      </c>
    </row>
  </sheetData>
  <sheetProtection algorithmName="SHA-512" hashValue="uKxVSW2SvOfMe0+NnNk0GM3MH/M+v4O8QFuyRhG5uFsHcTwlbBmb5r35CuZeyww1FJQMftA8lnKcQS7vYe8Log==" saltValue="ZzELMYBzpeHTStgIFmRD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X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1037218</v>
      </c>
      <c r="S5" s="713"/>
      <c r="T5" s="713"/>
      <c r="U5" s="713"/>
      <c r="V5" s="713"/>
      <c r="W5" s="713"/>
      <c r="X5" s="713"/>
      <c r="Y5" s="738"/>
      <c r="Z5" s="751">
        <v>9.4</v>
      </c>
      <c r="AA5" s="751"/>
      <c r="AB5" s="751"/>
      <c r="AC5" s="751"/>
      <c r="AD5" s="752">
        <v>1037218</v>
      </c>
      <c r="AE5" s="752"/>
      <c r="AF5" s="752"/>
      <c r="AG5" s="752"/>
      <c r="AH5" s="752"/>
      <c r="AI5" s="752"/>
      <c r="AJ5" s="752"/>
      <c r="AK5" s="752"/>
      <c r="AL5" s="739">
        <v>16.8</v>
      </c>
      <c r="AM5" s="721"/>
      <c r="AN5" s="721"/>
      <c r="AO5" s="740"/>
      <c r="AP5" s="715" t="s">
        <v>217</v>
      </c>
      <c r="AQ5" s="716"/>
      <c r="AR5" s="716"/>
      <c r="AS5" s="716"/>
      <c r="AT5" s="716"/>
      <c r="AU5" s="716"/>
      <c r="AV5" s="716"/>
      <c r="AW5" s="716"/>
      <c r="AX5" s="716"/>
      <c r="AY5" s="716"/>
      <c r="AZ5" s="716"/>
      <c r="BA5" s="716"/>
      <c r="BB5" s="716"/>
      <c r="BC5" s="716"/>
      <c r="BD5" s="716"/>
      <c r="BE5" s="716"/>
      <c r="BF5" s="717"/>
      <c r="BG5" s="657">
        <v>1037075</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101458</v>
      </c>
      <c r="S6" s="658"/>
      <c r="T6" s="658"/>
      <c r="U6" s="658"/>
      <c r="V6" s="658"/>
      <c r="W6" s="658"/>
      <c r="X6" s="658"/>
      <c r="Y6" s="659"/>
      <c r="Z6" s="695">
        <v>0.9</v>
      </c>
      <c r="AA6" s="695"/>
      <c r="AB6" s="695"/>
      <c r="AC6" s="695"/>
      <c r="AD6" s="696">
        <v>101458</v>
      </c>
      <c r="AE6" s="696"/>
      <c r="AF6" s="696"/>
      <c r="AG6" s="696"/>
      <c r="AH6" s="696"/>
      <c r="AI6" s="696"/>
      <c r="AJ6" s="696"/>
      <c r="AK6" s="696"/>
      <c r="AL6" s="660">
        <v>1.6</v>
      </c>
      <c r="AM6" s="661"/>
      <c r="AN6" s="661"/>
      <c r="AO6" s="697"/>
      <c r="AP6" s="654" t="s">
        <v>222</v>
      </c>
      <c r="AQ6" s="655"/>
      <c r="AR6" s="655"/>
      <c r="AS6" s="655"/>
      <c r="AT6" s="655"/>
      <c r="AU6" s="655"/>
      <c r="AV6" s="655"/>
      <c r="AW6" s="655"/>
      <c r="AX6" s="655"/>
      <c r="AY6" s="655"/>
      <c r="AZ6" s="655"/>
      <c r="BA6" s="655"/>
      <c r="BB6" s="655"/>
      <c r="BC6" s="655"/>
      <c r="BD6" s="655"/>
      <c r="BE6" s="655"/>
      <c r="BF6" s="656"/>
      <c r="BG6" s="657">
        <v>1037075</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83925</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83925</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404</v>
      </c>
      <c r="S7" s="658"/>
      <c r="T7" s="658"/>
      <c r="U7" s="658"/>
      <c r="V7" s="658"/>
      <c r="W7" s="658"/>
      <c r="X7" s="658"/>
      <c r="Y7" s="659"/>
      <c r="Z7" s="695">
        <v>0</v>
      </c>
      <c r="AA7" s="695"/>
      <c r="AB7" s="695"/>
      <c r="AC7" s="695"/>
      <c r="AD7" s="696">
        <v>404</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433123</v>
      </c>
      <c r="BH7" s="658"/>
      <c r="BI7" s="658"/>
      <c r="BJ7" s="658"/>
      <c r="BK7" s="658"/>
      <c r="BL7" s="658"/>
      <c r="BM7" s="658"/>
      <c r="BN7" s="659"/>
      <c r="BO7" s="695">
        <v>41.8</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1519983</v>
      </c>
      <c r="CS7" s="658"/>
      <c r="CT7" s="658"/>
      <c r="CU7" s="658"/>
      <c r="CV7" s="658"/>
      <c r="CW7" s="658"/>
      <c r="CX7" s="658"/>
      <c r="CY7" s="659"/>
      <c r="CZ7" s="695">
        <v>14.1</v>
      </c>
      <c r="DA7" s="695"/>
      <c r="DB7" s="695"/>
      <c r="DC7" s="695"/>
      <c r="DD7" s="663">
        <v>177452</v>
      </c>
      <c r="DE7" s="658"/>
      <c r="DF7" s="658"/>
      <c r="DG7" s="658"/>
      <c r="DH7" s="658"/>
      <c r="DI7" s="658"/>
      <c r="DJ7" s="658"/>
      <c r="DK7" s="658"/>
      <c r="DL7" s="658"/>
      <c r="DM7" s="658"/>
      <c r="DN7" s="658"/>
      <c r="DO7" s="658"/>
      <c r="DP7" s="659"/>
      <c r="DQ7" s="663">
        <v>1217499</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8072</v>
      </c>
      <c r="S8" s="658"/>
      <c r="T8" s="658"/>
      <c r="U8" s="658"/>
      <c r="V8" s="658"/>
      <c r="W8" s="658"/>
      <c r="X8" s="658"/>
      <c r="Y8" s="659"/>
      <c r="Z8" s="695">
        <v>0.1</v>
      </c>
      <c r="AA8" s="695"/>
      <c r="AB8" s="695"/>
      <c r="AC8" s="695"/>
      <c r="AD8" s="696">
        <v>8072</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17218</v>
      </c>
      <c r="BH8" s="658"/>
      <c r="BI8" s="658"/>
      <c r="BJ8" s="658"/>
      <c r="BK8" s="658"/>
      <c r="BL8" s="658"/>
      <c r="BM8" s="658"/>
      <c r="BN8" s="659"/>
      <c r="BO8" s="695">
        <v>1.7</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2570872</v>
      </c>
      <c r="CS8" s="658"/>
      <c r="CT8" s="658"/>
      <c r="CU8" s="658"/>
      <c r="CV8" s="658"/>
      <c r="CW8" s="658"/>
      <c r="CX8" s="658"/>
      <c r="CY8" s="659"/>
      <c r="CZ8" s="695">
        <v>23.9</v>
      </c>
      <c r="DA8" s="695"/>
      <c r="DB8" s="695"/>
      <c r="DC8" s="695"/>
      <c r="DD8" s="663">
        <v>65745</v>
      </c>
      <c r="DE8" s="658"/>
      <c r="DF8" s="658"/>
      <c r="DG8" s="658"/>
      <c r="DH8" s="658"/>
      <c r="DI8" s="658"/>
      <c r="DJ8" s="658"/>
      <c r="DK8" s="658"/>
      <c r="DL8" s="658"/>
      <c r="DM8" s="658"/>
      <c r="DN8" s="658"/>
      <c r="DO8" s="658"/>
      <c r="DP8" s="659"/>
      <c r="DQ8" s="663">
        <v>1862180</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8763</v>
      </c>
      <c r="S9" s="658"/>
      <c r="T9" s="658"/>
      <c r="U9" s="658"/>
      <c r="V9" s="658"/>
      <c r="W9" s="658"/>
      <c r="X9" s="658"/>
      <c r="Y9" s="659"/>
      <c r="Z9" s="695">
        <v>0.1</v>
      </c>
      <c r="AA9" s="695"/>
      <c r="AB9" s="695"/>
      <c r="AC9" s="695"/>
      <c r="AD9" s="696">
        <v>8763</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365622</v>
      </c>
      <c r="BH9" s="658"/>
      <c r="BI9" s="658"/>
      <c r="BJ9" s="658"/>
      <c r="BK9" s="658"/>
      <c r="BL9" s="658"/>
      <c r="BM9" s="658"/>
      <c r="BN9" s="659"/>
      <c r="BO9" s="695">
        <v>35.299999999999997</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1454942</v>
      </c>
      <c r="CS9" s="658"/>
      <c r="CT9" s="658"/>
      <c r="CU9" s="658"/>
      <c r="CV9" s="658"/>
      <c r="CW9" s="658"/>
      <c r="CX9" s="658"/>
      <c r="CY9" s="659"/>
      <c r="CZ9" s="695">
        <v>13.5</v>
      </c>
      <c r="DA9" s="695"/>
      <c r="DB9" s="695"/>
      <c r="DC9" s="695"/>
      <c r="DD9" s="663">
        <v>202440</v>
      </c>
      <c r="DE9" s="658"/>
      <c r="DF9" s="658"/>
      <c r="DG9" s="658"/>
      <c r="DH9" s="658"/>
      <c r="DI9" s="658"/>
      <c r="DJ9" s="658"/>
      <c r="DK9" s="658"/>
      <c r="DL9" s="658"/>
      <c r="DM9" s="658"/>
      <c r="DN9" s="658"/>
      <c r="DO9" s="658"/>
      <c r="DP9" s="659"/>
      <c r="DQ9" s="663">
        <v>1181162</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24948</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262934</v>
      </c>
      <c r="S11" s="658"/>
      <c r="T11" s="658"/>
      <c r="U11" s="658"/>
      <c r="V11" s="658"/>
      <c r="W11" s="658"/>
      <c r="X11" s="658"/>
      <c r="Y11" s="659"/>
      <c r="Z11" s="660">
        <v>2.4</v>
      </c>
      <c r="AA11" s="661"/>
      <c r="AB11" s="661"/>
      <c r="AC11" s="662"/>
      <c r="AD11" s="663">
        <v>262934</v>
      </c>
      <c r="AE11" s="658"/>
      <c r="AF11" s="658"/>
      <c r="AG11" s="658"/>
      <c r="AH11" s="658"/>
      <c r="AI11" s="658"/>
      <c r="AJ11" s="658"/>
      <c r="AK11" s="659"/>
      <c r="AL11" s="660">
        <v>4.3</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25335</v>
      </c>
      <c r="BH11" s="658"/>
      <c r="BI11" s="658"/>
      <c r="BJ11" s="658"/>
      <c r="BK11" s="658"/>
      <c r="BL11" s="658"/>
      <c r="BM11" s="658"/>
      <c r="BN11" s="659"/>
      <c r="BO11" s="695">
        <v>2.4</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854698</v>
      </c>
      <c r="CS11" s="658"/>
      <c r="CT11" s="658"/>
      <c r="CU11" s="658"/>
      <c r="CV11" s="658"/>
      <c r="CW11" s="658"/>
      <c r="CX11" s="658"/>
      <c r="CY11" s="659"/>
      <c r="CZ11" s="695">
        <v>8</v>
      </c>
      <c r="DA11" s="695"/>
      <c r="DB11" s="695"/>
      <c r="DC11" s="695"/>
      <c r="DD11" s="663">
        <v>255212</v>
      </c>
      <c r="DE11" s="658"/>
      <c r="DF11" s="658"/>
      <c r="DG11" s="658"/>
      <c r="DH11" s="658"/>
      <c r="DI11" s="658"/>
      <c r="DJ11" s="658"/>
      <c r="DK11" s="658"/>
      <c r="DL11" s="658"/>
      <c r="DM11" s="658"/>
      <c r="DN11" s="658"/>
      <c r="DO11" s="658"/>
      <c r="DP11" s="659"/>
      <c r="DQ11" s="663">
        <v>541777</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494503</v>
      </c>
      <c r="BH12" s="658"/>
      <c r="BI12" s="658"/>
      <c r="BJ12" s="658"/>
      <c r="BK12" s="658"/>
      <c r="BL12" s="658"/>
      <c r="BM12" s="658"/>
      <c r="BN12" s="659"/>
      <c r="BO12" s="695">
        <v>47.7</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292976</v>
      </c>
      <c r="CS12" s="658"/>
      <c r="CT12" s="658"/>
      <c r="CU12" s="658"/>
      <c r="CV12" s="658"/>
      <c r="CW12" s="658"/>
      <c r="CX12" s="658"/>
      <c r="CY12" s="659"/>
      <c r="CZ12" s="695">
        <v>2.7</v>
      </c>
      <c r="DA12" s="695"/>
      <c r="DB12" s="695"/>
      <c r="DC12" s="695"/>
      <c r="DD12" s="663">
        <v>2864</v>
      </c>
      <c r="DE12" s="658"/>
      <c r="DF12" s="658"/>
      <c r="DG12" s="658"/>
      <c r="DH12" s="658"/>
      <c r="DI12" s="658"/>
      <c r="DJ12" s="658"/>
      <c r="DK12" s="658"/>
      <c r="DL12" s="658"/>
      <c r="DM12" s="658"/>
      <c r="DN12" s="658"/>
      <c r="DO12" s="658"/>
      <c r="DP12" s="659"/>
      <c r="DQ12" s="663">
        <v>168178</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494263</v>
      </c>
      <c r="BH13" s="658"/>
      <c r="BI13" s="658"/>
      <c r="BJ13" s="658"/>
      <c r="BK13" s="658"/>
      <c r="BL13" s="658"/>
      <c r="BM13" s="658"/>
      <c r="BN13" s="659"/>
      <c r="BO13" s="695">
        <v>47.7</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873235</v>
      </c>
      <c r="CS13" s="658"/>
      <c r="CT13" s="658"/>
      <c r="CU13" s="658"/>
      <c r="CV13" s="658"/>
      <c r="CW13" s="658"/>
      <c r="CX13" s="658"/>
      <c r="CY13" s="659"/>
      <c r="CZ13" s="695">
        <v>8.1</v>
      </c>
      <c r="DA13" s="695"/>
      <c r="DB13" s="695"/>
      <c r="DC13" s="695"/>
      <c r="DD13" s="663">
        <v>622025</v>
      </c>
      <c r="DE13" s="658"/>
      <c r="DF13" s="658"/>
      <c r="DG13" s="658"/>
      <c r="DH13" s="658"/>
      <c r="DI13" s="658"/>
      <c r="DJ13" s="658"/>
      <c r="DK13" s="658"/>
      <c r="DL13" s="658"/>
      <c r="DM13" s="658"/>
      <c r="DN13" s="658"/>
      <c r="DO13" s="658"/>
      <c r="DP13" s="659"/>
      <c r="DQ13" s="663">
        <v>277931</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679</v>
      </c>
      <c r="S14" s="658"/>
      <c r="T14" s="658"/>
      <c r="U14" s="658"/>
      <c r="V14" s="658"/>
      <c r="W14" s="658"/>
      <c r="X14" s="658"/>
      <c r="Y14" s="659"/>
      <c r="Z14" s="695">
        <v>0</v>
      </c>
      <c r="AA14" s="695"/>
      <c r="AB14" s="695"/>
      <c r="AC14" s="695"/>
      <c r="AD14" s="696">
        <v>679</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49169</v>
      </c>
      <c r="BH14" s="658"/>
      <c r="BI14" s="658"/>
      <c r="BJ14" s="658"/>
      <c r="BK14" s="658"/>
      <c r="BL14" s="658"/>
      <c r="BM14" s="658"/>
      <c r="BN14" s="659"/>
      <c r="BO14" s="695">
        <v>4.7</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739248</v>
      </c>
      <c r="CS14" s="658"/>
      <c r="CT14" s="658"/>
      <c r="CU14" s="658"/>
      <c r="CV14" s="658"/>
      <c r="CW14" s="658"/>
      <c r="CX14" s="658"/>
      <c r="CY14" s="659"/>
      <c r="CZ14" s="695">
        <v>6.9</v>
      </c>
      <c r="DA14" s="695"/>
      <c r="DB14" s="695"/>
      <c r="DC14" s="695"/>
      <c r="DD14" s="663">
        <v>177617</v>
      </c>
      <c r="DE14" s="658"/>
      <c r="DF14" s="658"/>
      <c r="DG14" s="658"/>
      <c r="DH14" s="658"/>
      <c r="DI14" s="658"/>
      <c r="DJ14" s="658"/>
      <c r="DK14" s="658"/>
      <c r="DL14" s="658"/>
      <c r="DM14" s="658"/>
      <c r="DN14" s="658"/>
      <c r="DO14" s="658"/>
      <c r="DP14" s="659"/>
      <c r="DQ14" s="663">
        <v>527312</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59279</v>
      </c>
      <c r="BH15" s="658"/>
      <c r="BI15" s="658"/>
      <c r="BJ15" s="658"/>
      <c r="BK15" s="658"/>
      <c r="BL15" s="658"/>
      <c r="BM15" s="658"/>
      <c r="BN15" s="659"/>
      <c r="BO15" s="695">
        <v>5.7</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719448</v>
      </c>
      <c r="CS15" s="658"/>
      <c r="CT15" s="658"/>
      <c r="CU15" s="658"/>
      <c r="CV15" s="658"/>
      <c r="CW15" s="658"/>
      <c r="CX15" s="658"/>
      <c r="CY15" s="659"/>
      <c r="CZ15" s="695">
        <v>6.7</v>
      </c>
      <c r="DA15" s="695"/>
      <c r="DB15" s="695"/>
      <c r="DC15" s="695"/>
      <c r="DD15" s="663">
        <v>108255</v>
      </c>
      <c r="DE15" s="658"/>
      <c r="DF15" s="658"/>
      <c r="DG15" s="658"/>
      <c r="DH15" s="658"/>
      <c r="DI15" s="658"/>
      <c r="DJ15" s="658"/>
      <c r="DK15" s="658"/>
      <c r="DL15" s="658"/>
      <c r="DM15" s="658"/>
      <c r="DN15" s="658"/>
      <c r="DO15" s="658"/>
      <c r="DP15" s="659"/>
      <c r="DQ15" s="663">
        <v>535276</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11061</v>
      </c>
      <c r="S16" s="658"/>
      <c r="T16" s="658"/>
      <c r="U16" s="658"/>
      <c r="V16" s="658"/>
      <c r="W16" s="658"/>
      <c r="X16" s="658"/>
      <c r="Y16" s="659"/>
      <c r="Z16" s="695">
        <v>0.1</v>
      </c>
      <c r="AA16" s="695"/>
      <c r="AB16" s="695"/>
      <c r="AC16" s="695"/>
      <c r="AD16" s="696">
        <v>11061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v>1001</v>
      </c>
      <c r="BH16" s="658"/>
      <c r="BI16" s="658"/>
      <c r="BJ16" s="658"/>
      <c r="BK16" s="658"/>
      <c r="BL16" s="658"/>
      <c r="BM16" s="658"/>
      <c r="BN16" s="659"/>
      <c r="BO16" s="695">
        <v>0.1</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200681</v>
      </c>
      <c r="CS16" s="658"/>
      <c r="CT16" s="658"/>
      <c r="CU16" s="658"/>
      <c r="CV16" s="658"/>
      <c r="CW16" s="658"/>
      <c r="CX16" s="658"/>
      <c r="CY16" s="659"/>
      <c r="CZ16" s="695">
        <v>1.9</v>
      </c>
      <c r="DA16" s="695"/>
      <c r="DB16" s="695"/>
      <c r="DC16" s="695"/>
      <c r="DD16" s="663" t="s">
        <v>122</v>
      </c>
      <c r="DE16" s="658"/>
      <c r="DF16" s="658"/>
      <c r="DG16" s="658"/>
      <c r="DH16" s="658"/>
      <c r="DI16" s="658"/>
      <c r="DJ16" s="658"/>
      <c r="DK16" s="658"/>
      <c r="DL16" s="658"/>
      <c r="DM16" s="658"/>
      <c r="DN16" s="658"/>
      <c r="DO16" s="658"/>
      <c r="DP16" s="659"/>
      <c r="DQ16" s="663">
        <v>11682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22897</v>
      </c>
      <c r="S17" s="658"/>
      <c r="T17" s="658"/>
      <c r="U17" s="658"/>
      <c r="V17" s="658"/>
      <c r="W17" s="658"/>
      <c r="X17" s="658"/>
      <c r="Y17" s="659"/>
      <c r="Z17" s="695">
        <v>0.2</v>
      </c>
      <c r="AA17" s="695"/>
      <c r="AB17" s="695"/>
      <c r="AC17" s="695"/>
      <c r="AD17" s="696">
        <v>22897</v>
      </c>
      <c r="AE17" s="696"/>
      <c r="AF17" s="696"/>
      <c r="AG17" s="696"/>
      <c r="AH17" s="696"/>
      <c r="AI17" s="696"/>
      <c r="AJ17" s="696"/>
      <c r="AK17" s="696"/>
      <c r="AL17" s="660">
        <v>0.4</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1433107</v>
      </c>
      <c r="CS17" s="658"/>
      <c r="CT17" s="658"/>
      <c r="CU17" s="658"/>
      <c r="CV17" s="658"/>
      <c r="CW17" s="658"/>
      <c r="CX17" s="658"/>
      <c r="CY17" s="659"/>
      <c r="CZ17" s="695">
        <v>13.3</v>
      </c>
      <c r="DA17" s="695"/>
      <c r="DB17" s="695"/>
      <c r="DC17" s="695"/>
      <c r="DD17" s="663" t="s">
        <v>122</v>
      </c>
      <c r="DE17" s="658"/>
      <c r="DF17" s="658"/>
      <c r="DG17" s="658"/>
      <c r="DH17" s="658"/>
      <c r="DI17" s="658"/>
      <c r="DJ17" s="658"/>
      <c r="DK17" s="658"/>
      <c r="DL17" s="658"/>
      <c r="DM17" s="658"/>
      <c r="DN17" s="658"/>
      <c r="DO17" s="658"/>
      <c r="DP17" s="659"/>
      <c r="DQ17" s="663">
        <v>1433040</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3352</v>
      </c>
      <c r="S18" s="658"/>
      <c r="T18" s="658"/>
      <c r="U18" s="658"/>
      <c r="V18" s="658"/>
      <c r="W18" s="658"/>
      <c r="X18" s="658"/>
      <c r="Y18" s="659"/>
      <c r="Z18" s="695">
        <v>0</v>
      </c>
      <c r="AA18" s="695"/>
      <c r="AB18" s="695"/>
      <c r="AC18" s="695"/>
      <c r="AD18" s="696">
        <v>3352</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2523</v>
      </c>
      <c r="S19" s="658"/>
      <c r="T19" s="658"/>
      <c r="U19" s="658"/>
      <c r="V19" s="658"/>
      <c r="W19" s="658"/>
      <c r="X19" s="658"/>
      <c r="Y19" s="659"/>
      <c r="Z19" s="695">
        <v>0</v>
      </c>
      <c r="AA19" s="695"/>
      <c r="AB19" s="695"/>
      <c r="AC19" s="695"/>
      <c r="AD19" s="696">
        <v>2523</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143</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829</v>
      </c>
      <c r="S20" s="658"/>
      <c r="T20" s="658"/>
      <c r="U20" s="658"/>
      <c r="V20" s="658"/>
      <c r="W20" s="658"/>
      <c r="X20" s="658"/>
      <c r="Y20" s="659"/>
      <c r="Z20" s="695">
        <v>0</v>
      </c>
      <c r="AA20" s="695"/>
      <c r="AB20" s="695"/>
      <c r="AC20" s="695"/>
      <c r="AD20" s="696">
        <v>829</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143</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10743115</v>
      </c>
      <c r="CS20" s="658"/>
      <c r="CT20" s="658"/>
      <c r="CU20" s="658"/>
      <c r="CV20" s="658"/>
      <c r="CW20" s="658"/>
      <c r="CX20" s="658"/>
      <c r="CY20" s="659"/>
      <c r="CZ20" s="695">
        <v>100</v>
      </c>
      <c r="DA20" s="695"/>
      <c r="DB20" s="695"/>
      <c r="DC20" s="695"/>
      <c r="DD20" s="663">
        <v>1611610</v>
      </c>
      <c r="DE20" s="658"/>
      <c r="DF20" s="658"/>
      <c r="DG20" s="658"/>
      <c r="DH20" s="658"/>
      <c r="DI20" s="658"/>
      <c r="DJ20" s="658"/>
      <c r="DK20" s="658"/>
      <c r="DL20" s="658"/>
      <c r="DM20" s="658"/>
      <c r="DN20" s="658"/>
      <c r="DO20" s="658"/>
      <c r="DP20" s="659"/>
      <c r="DQ20" s="663">
        <v>7839962</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5261476</v>
      </c>
      <c r="S21" s="658"/>
      <c r="T21" s="658"/>
      <c r="U21" s="658"/>
      <c r="V21" s="658"/>
      <c r="W21" s="658"/>
      <c r="X21" s="658"/>
      <c r="Y21" s="659"/>
      <c r="Z21" s="695">
        <v>47.8</v>
      </c>
      <c r="AA21" s="695"/>
      <c r="AB21" s="695"/>
      <c r="AC21" s="695"/>
      <c r="AD21" s="696">
        <v>4656778</v>
      </c>
      <c r="AE21" s="696"/>
      <c r="AF21" s="696"/>
      <c r="AG21" s="696"/>
      <c r="AH21" s="696"/>
      <c r="AI21" s="696"/>
      <c r="AJ21" s="696"/>
      <c r="AK21" s="696"/>
      <c r="AL21" s="660">
        <v>75.599999999999994</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143</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4656778</v>
      </c>
      <c r="S22" s="658"/>
      <c r="T22" s="658"/>
      <c r="U22" s="658"/>
      <c r="V22" s="658"/>
      <c r="W22" s="658"/>
      <c r="X22" s="658"/>
      <c r="Y22" s="659"/>
      <c r="Z22" s="695">
        <v>42.3</v>
      </c>
      <c r="AA22" s="695"/>
      <c r="AB22" s="695"/>
      <c r="AC22" s="695"/>
      <c r="AD22" s="696">
        <v>4656778</v>
      </c>
      <c r="AE22" s="696"/>
      <c r="AF22" s="696"/>
      <c r="AG22" s="696"/>
      <c r="AH22" s="696"/>
      <c r="AI22" s="696"/>
      <c r="AJ22" s="696"/>
      <c r="AK22" s="696"/>
      <c r="AL22" s="660">
        <v>75.599999999999994</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604698</v>
      </c>
      <c r="S23" s="658"/>
      <c r="T23" s="658"/>
      <c r="U23" s="658"/>
      <c r="V23" s="658"/>
      <c r="W23" s="658"/>
      <c r="X23" s="658"/>
      <c r="Y23" s="659"/>
      <c r="Z23" s="695">
        <v>5.5</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3846632</v>
      </c>
      <c r="CS24" s="713"/>
      <c r="CT24" s="713"/>
      <c r="CU24" s="713"/>
      <c r="CV24" s="713"/>
      <c r="CW24" s="713"/>
      <c r="CX24" s="713"/>
      <c r="CY24" s="738"/>
      <c r="CZ24" s="739">
        <v>35.799999999999997</v>
      </c>
      <c r="DA24" s="721"/>
      <c r="DB24" s="721"/>
      <c r="DC24" s="741"/>
      <c r="DD24" s="737">
        <v>3365951</v>
      </c>
      <c r="DE24" s="713"/>
      <c r="DF24" s="713"/>
      <c r="DG24" s="713"/>
      <c r="DH24" s="713"/>
      <c r="DI24" s="713"/>
      <c r="DJ24" s="713"/>
      <c r="DK24" s="738"/>
      <c r="DL24" s="737">
        <v>2993796</v>
      </c>
      <c r="DM24" s="713"/>
      <c r="DN24" s="713"/>
      <c r="DO24" s="713"/>
      <c r="DP24" s="713"/>
      <c r="DQ24" s="713"/>
      <c r="DR24" s="713"/>
      <c r="DS24" s="713"/>
      <c r="DT24" s="713"/>
      <c r="DU24" s="713"/>
      <c r="DV24" s="738"/>
      <c r="DW24" s="739">
        <v>48.6</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6718314</v>
      </c>
      <c r="S25" s="658"/>
      <c r="T25" s="658"/>
      <c r="U25" s="658"/>
      <c r="V25" s="658"/>
      <c r="W25" s="658"/>
      <c r="X25" s="658"/>
      <c r="Y25" s="659"/>
      <c r="Z25" s="695">
        <v>61</v>
      </c>
      <c r="AA25" s="695"/>
      <c r="AB25" s="695"/>
      <c r="AC25" s="695"/>
      <c r="AD25" s="696">
        <v>6113616</v>
      </c>
      <c r="AE25" s="696"/>
      <c r="AF25" s="696"/>
      <c r="AG25" s="696"/>
      <c r="AH25" s="696"/>
      <c r="AI25" s="696"/>
      <c r="AJ25" s="696"/>
      <c r="AK25" s="696"/>
      <c r="AL25" s="660">
        <v>99.2</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1532047</v>
      </c>
      <c r="CS25" s="670"/>
      <c r="CT25" s="670"/>
      <c r="CU25" s="670"/>
      <c r="CV25" s="670"/>
      <c r="CW25" s="670"/>
      <c r="CX25" s="670"/>
      <c r="CY25" s="671"/>
      <c r="CZ25" s="660">
        <v>14.3</v>
      </c>
      <c r="DA25" s="672"/>
      <c r="DB25" s="672"/>
      <c r="DC25" s="673"/>
      <c r="DD25" s="663">
        <v>1490821</v>
      </c>
      <c r="DE25" s="670"/>
      <c r="DF25" s="670"/>
      <c r="DG25" s="670"/>
      <c r="DH25" s="670"/>
      <c r="DI25" s="670"/>
      <c r="DJ25" s="670"/>
      <c r="DK25" s="671"/>
      <c r="DL25" s="663">
        <v>1382125</v>
      </c>
      <c r="DM25" s="670"/>
      <c r="DN25" s="670"/>
      <c r="DO25" s="670"/>
      <c r="DP25" s="670"/>
      <c r="DQ25" s="670"/>
      <c r="DR25" s="670"/>
      <c r="DS25" s="670"/>
      <c r="DT25" s="670"/>
      <c r="DU25" s="670"/>
      <c r="DV25" s="671"/>
      <c r="DW25" s="660">
        <v>22.4</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569</v>
      </c>
      <c r="S26" s="658"/>
      <c r="T26" s="658"/>
      <c r="U26" s="658"/>
      <c r="V26" s="658"/>
      <c r="W26" s="658"/>
      <c r="X26" s="658"/>
      <c r="Y26" s="659"/>
      <c r="Z26" s="695">
        <v>0</v>
      </c>
      <c r="AA26" s="695"/>
      <c r="AB26" s="695"/>
      <c r="AC26" s="695"/>
      <c r="AD26" s="696">
        <v>569</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976425</v>
      </c>
      <c r="CS26" s="658"/>
      <c r="CT26" s="658"/>
      <c r="CU26" s="658"/>
      <c r="CV26" s="658"/>
      <c r="CW26" s="658"/>
      <c r="CX26" s="658"/>
      <c r="CY26" s="659"/>
      <c r="CZ26" s="660">
        <v>9.1</v>
      </c>
      <c r="DA26" s="672"/>
      <c r="DB26" s="672"/>
      <c r="DC26" s="673"/>
      <c r="DD26" s="663">
        <v>957770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8050</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1037218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881478</v>
      </c>
      <c r="CS27" s="670"/>
      <c r="CT27" s="670"/>
      <c r="CU27" s="670"/>
      <c r="CV27" s="670"/>
      <c r="CW27" s="670"/>
      <c r="CX27" s="670"/>
      <c r="CY27" s="671"/>
      <c r="CZ27" s="660">
        <v>8.1999999999999993</v>
      </c>
      <c r="DA27" s="672"/>
      <c r="DB27" s="672"/>
      <c r="DC27" s="673"/>
      <c r="DD27" s="663">
        <v>442090</v>
      </c>
      <c r="DE27" s="670"/>
      <c r="DF27" s="670"/>
      <c r="DG27" s="670"/>
      <c r="DH27" s="670"/>
      <c r="DI27" s="670"/>
      <c r="DJ27" s="670"/>
      <c r="DK27" s="671"/>
      <c r="DL27" s="663">
        <v>178631</v>
      </c>
      <c r="DM27" s="670"/>
      <c r="DN27" s="670"/>
      <c r="DO27" s="670"/>
      <c r="DP27" s="670"/>
      <c r="DQ27" s="670"/>
      <c r="DR27" s="670"/>
      <c r="DS27" s="670"/>
      <c r="DT27" s="670"/>
      <c r="DU27" s="670"/>
      <c r="DV27" s="671"/>
      <c r="DW27" s="660">
        <v>2.9</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47083</v>
      </c>
      <c r="S28" s="658"/>
      <c r="T28" s="658"/>
      <c r="U28" s="658"/>
      <c r="V28" s="658"/>
      <c r="W28" s="658"/>
      <c r="X28" s="658"/>
      <c r="Y28" s="659"/>
      <c r="Z28" s="695">
        <v>0.4</v>
      </c>
      <c r="AA28" s="695"/>
      <c r="AB28" s="695"/>
      <c r="AC28" s="695"/>
      <c r="AD28" s="696">
        <v>7420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1433107</v>
      </c>
      <c r="CS28" s="658"/>
      <c r="CT28" s="658"/>
      <c r="CU28" s="658"/>
      <c r="CV28" s="658"/>
      <c r="CW28" s="658"/>
      <c r="CX28" s="658"/>
      <c r="CY28" s="659"/>
      <c r="CZ28" s="660">
        <v>13.3</v>
      </c>
      <c r="DA28" s="672"/>
      <c r="DB28" s="672"/>
      <c r="DC28" s="673"/>
      <c r="DD28" s="663">
        <v>1433040</v>
      </c>
      <c r="DE28" s="658"/>
      <c r="DF28" s="658"/>
      <c r="DG28" s="658"/>
      <c r="DH28" s="658"/>
      <c r="DI28" s="658"/>
      <c r="DJ28" s="658"/>
      <c r="DK28" s="659"/>
      <c r="DL28" s="663">
        <v>1433040</v>
      </c>
      <c r="DM28" s="658"/>
      <c r="DN28" s="658"/>
      <c r="DO28" s="658"/>
      <c r="DP28" s="658"/>
      <c r="DQ28" s="658"/>
      <c r="DR28" s="658"/>
      <c r="DS28" s="658"/>
      <c r="DT28" s="658"/>
      <c r="DU28" s="658"/>
      <c r="DV28" s="659"/>
      <c r="DW28" s="660">
        <v>23.3</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10539</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1433107</v>
      </c>
      <c r="CS29" s="670"/>
      <c r="CT29" s="670"/>
      <c r="CU29" s="670"/>
      <c r="CV29" s="670"/>
      <c r="CW29" s="670"/>
      <c r="CX29" s="670"/>
      <c r="CY29" s="671"/>
      <c r="CZ29" s="660">
        <v>13.3</v>
      </c>
      <c r="DA29" s="672"/>
      <c r="DB29" s="672"/>
      <c r="DC29" s="673"/>
      <c r="DD29" s="663">
        <v>1433040</v>
      </c>
      <c r="DE29" s="670"/>
      <c r="DF29" s="670"/>
      <c r="DG29" s="670"/>
      <c r="DH29" s="670"/>
      <c r="DI29" s="670"/>
      <c r="DJ29" s="670"/>
      <c r="DK29" s="671"/>
      <c r="DL29" s="663">
        <v>1433040</v>
      </c>
      <c r="DM29" s="670"/>
      <c r="DN29" s="670"/>
      <c r="DO29" s="670"/>
      <c r="DP29" s="670"/>
      <c r="DQ29" s="670"/>
      <c r="DR29" s="670"/>
      <c r="DS29" s="670"/>
      <c r="DT29" s="670"/>
      <c r="DU29" s="670"/>
      <c r="DV29" s="671"/>
      <c r="DW29" s="660">
        <v>23.3</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1024004</v>
      </c>
      <c r="S30" s="658"/>
      <c r="T30" s="658"/>
      <c r="U30" s="658"/>
      <c r="V30" s="658"/>
      <c r="W30" s="658"/>
      <c r="X30" s="658"/>
      <c r="Y30" s="659"/>
      <c r="Z30" s="695">
        <v>9.3000000000000007</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1389184</v>
      </c>
      <c r="CS30" s="658"/>
      <c r="CT30" s="658"/>
      <c r="CU30" s="658"/>
      <c r="CV30" s="658"/>
      <c r="CW30" s="658"/>
      <c r="CX30" s="658"/>
      <c r="CY30" s="659"/>
      <c r="CZ30" s="660">
        <v>12.9</v>
      </c>
      <c r="DA30" s="672"/>
      <c r="DB30" s="672"/>
      <c r="DC30" s="673"/>
      <c r="DD30" s="663">
        <v>1389117</v>
      </c>
      <c r="DE30" s="658"/>
      <c r="DF30" s="658"/>
      <c r="DG30" s="658"/>
      <c r="DH30" s="658"/>
      <c r="DI30" s="658"/>
      <c r="DJ30" s="658"/>
      <c r="DK30" s="659"/>
      <c r="DL30" s="663">
        <v>1389117</v>
      </c>
      <c r="DM30" s="658"/>
      <c r="DN30" s="658"/>
      <c r="DO30" s="658"/>
      <c r="DP30" s="658"/>
      <c r="DQ30" s="658"/>
      <c r="DR30" s="658"/>
      <c r="DS30" s="658"/>
      <c r="DT30" s="658"/>
      <c r="DU30" s="658"/>
      <c r="DV30" s="659"/>
      <c r="DW30" s="660">
        <v>22.5</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98.5</v>
      </c>
      <c r="BH31" s="720"/>
      <c r="BI31" s="720"/>
      <c r="BJ31" s="720"/>
      <c r="BK31" s="720"/>
      <c r="BL31" s="720"/>
      <c r="BM31" s="721">
        <v>95.6</v>
      </c>
      <c r="BN31" s="720"/>
      <c r="BO31" s="720"/>
      <c r="BP31" s="720"/>
      <c r="BQ31" s="722"/>
      <c r="BR31" s="719">
        <v>98.4</v>
      </c>
      <c r="BS31" s="720"/>
      <c r="BT31" s="720"/>
      <c r="BU31" s="720"/>
      <c r="BV31" s="720"/>
      <c r="BW31" s="720"/>
      <c r="BX31" s="721">
        <v>95.8</v>
      </c>
      <c r="BY31" s="720"/>
      <c r="BZ31" s="720"/>
      <c r="CA31" s="720"/>
      <c r="CB31" s="722"/>
      <c r="CD31" s="678"/>
      <c r="CE31" s="679"/>
      <c r="CF31" s="654" t="s">
        <v>301</v>
      </c>
      <c r="CG31" s="655"/>
      <c r="CH31" s="655"/>
      <c r="CI31" s="655"/>
      <c r="CJ31" s="655"/>
      <c r="CK31" s="655"/>
      <c r="CL31" s="655"/>
      <c r="CM31" s="655"/>
      <c r="CN31" s="655"/>
      <c r="CO31" s="655"/>
      <c r="CP31" s="655"/>
      <c r="CQ31" s="656"/>
      <c r="CR31" s="657">
        <v>43923</v>
      </c>
      <c r="CS31" s="670"/>
      <c r="CT31" s="670"/>
      <c r="CU31" s="670"/>
      <c r="CV31" s="670"/>
      <c r="CW31" s="670"/>
      <c r="CX31" s="670"/>
      <c r="CY31" s="671"/>
      <c r="CZ31" s="660">
        <v>0.4</v>
      </c>
      <c r="DA31" s="672"/>
      <c r="DB31" s="672"/>
      <c r="DC31" s="673"/>
      <c r="DD31" s="663">
        <v>43923</v>
      </c>
      <c r="DE31" s="670"/>
      <c r="DF31" s="670"/>
      <c r="DG31" s="670"/>
      <c r="DH31" s="670"/>
      <c r="DI31" s="670"/>
      <c r="DJ31" s="670"/>
      <c r="DK31" s="671"/>
      <c r="DL31" s="663">
        <v>43923</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437023</v>
      </c>
      <c r="S32" s="658"/>
      <c r="T32" s="658"/>
      <c r="U32" s="658"/>
      <c r="V32" s="658"/>
      <c r="W32" s="658"/>
      <c r="X32" s="658"/>
      <c r="Y32" s="659"/>
      <c r="Z32" s="695">
        <v>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98.8</v>
      </c>
      <c r="BH32" s="670"/>
      <c r="BI32" s="670"/>
      <c r="BJ32" s="670"/>
      <c r="BK32" s="670"/>
      <c r="BL32" s="670"/>
      <c r="BM32" s="661">
        <v>96.7</v>
      </c>
      <c r="BN32" s="670"/>
      <c r="BO32" s="670"/>
      <c r="BP32" s="670"/>
      <c r="BQ32" s="693"/>
      <c r="BR32" s="723">
        <v>98.5</v>
      </c>
      <c r="BS32" s="670"/>
      <c r="BT32" s="670"/>
      <c r="BU32" s="670"/>
      <c r="BV32" s="670"/>
      <c r="BW32" s="670"/>
      <c r="BX32" s="661">
        <v>96.9</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10941</v>
      </c>
      <c r="S33" s="658"/>
      <c r="T33" s="658"/>
      <c r="U33" s="658"/>
      <c r="V33" s="658"/>
      <c r="W33" s="658"/>
      <c r="X33" s="658"/>
      <c r="Y33" s="659"/>
      <c r="Z33" s="695">
        <v>0.1</v>
      </c>
      <c r="AA33" s="695"/>
      <c r="AB33" s="695"/>
      <c r="AC33" s="695"/>
      <c r="AD33" s="696">
        <v>7364</v>
      </c>
      <c r="AE33" s="696"/>
      <c r="AF33" s="696"/>
      <c r="AG33" s="696"/>
      <c r="AH33" s="696"/>
      <c r="AI33" s="696"/>
      <c r="AJ33" s="696"/>
      <c r="AK33" s="696"/>
      <c r="AL33" s="660">
        <v>0.1</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98.1</v>
      </c>
      <c r="BH33" s="642"/>
      <c r="BI33" s="642"/>
      <c r="BJ33" s="642"/>
      <c r="BK33" s="642"/>
      <c r="BL33" s="642"/>
      <c r="BM33" s="688">
        <v>94.2</v>
      </c>
      <c r="BN33" s="642"/>
      <c r="BO33" s="642"/>
      <c r="BP33" s="642"/>
      <c r="BQ33" s="705"/>
      <c r="BR33" s="718">
        <v>98.2</v>
      </c>
      <c r="BS33" s="642"/>
      <c r="BT33" s="642"/>
      <c r="BU33" s="642"/>
      <c r="BV33" s="642"/>
      <c r="BW33" s="642"/>
      <c r="BX33" s="688">
        <v>94.5</v>
      </c>
      <c r="BY33" s="642"/>
      <c r="BZ33" s="642"/>
      <c r="CA33" s="642"/>
      <c r="CB33" s="705"/>
      <c r="CD33" s="654" t="s">
        <v>308</v>
      </c>
      <c r="CE33" s="655"/>
      <c r="CF33" s="655"/>
      <c r="CG33" s="655"/>
      <c r="CH33" s="655"/>
      <c r="CI33" s="655"/>
      <c r="CJ33" s="655"/>
      <c r="CK33" s="655"/>
      <c r="CL33" s="655"/>
      <c r="CM33" s="655"/>
      <c r="CN33" s="655"/>
      <c r="CO33" s="655"/>
      <c r="CP33" s="655"/>
      <c r="CQ33" s="656"/>
      <c r="CR33" s="657">
        <v>5084192</v>
      </c>
      <c r="CS33" s="670"/>
      <c r="CT33" s="670"/>
      <c r="CU33" s="670"/>
      <c r="CV33" s="670"/>
      <c r="CW33" s="670"/>
      <c r="CX33" s="670"/>
      <c r="CY33" s="671"/>
      <c r="CZ33" s="660">
        <v>47.3</v>
      </c>
      <c r="DA33" s="672"/>
      <c r="DB33" s="672"/>
      <c r="DC33" s="673"/>
      <c r="DD33" s="663">
        <v>4195203</v>
      </c>
      <c r="DE33" s="670"/>
      <c r="DF33" s="670"/>
      <c r="DG33" s="670"/>
      <c r="DH33" s="670"/>
      <c r="DI33" s="670"/>
      <c r="DJ33" s="670"/>
      <c r="DK33" s="671"/>
      <c r="DL33" s="663">
        <v>3114506</v>
      </c>
      <c r="DM33" s="670"/>
      <c r="DN33" s="670"/>
      <c r="DO33" s="670"/>
      <c r="DP33" s="670"/>
      <c r="DQ33" s="670"/>
      <c r="DR33" s="670"/>
      <c r="DS33" s="670"/>
      <c r="DT33" s="670"/>
      <c r="DU33" s="670"/>
      <c r="DV33" s="671"/>
      <c r="DW33" s="660">
        <v>50.5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173044</v>
      </c>
      <c r="S34" s="658"/>
      <c r="T34" s="658"/>
      <c r="U34" s="658"/>
      <c r="V34" s="658"/>
      <c r="W34" s="658"/>
      <c r="X34" s="658"/>
      <c r="Y34" s="659"/>
      <c r="Z34" s="695">
        <v>1.6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1662290</v>
      </c>
      <c r="CS34" s="658"/>
      <c r="CT34" s="658"/>
      <c r="CU34" s="658"/>
      <c r="CV34" s="658"/>
      <c r="CW34" s="658"/>
      <c r="CX34" s="658"/>
      <c r="CY34" s="659"/>
      <c r="CZ34" s="660">
        <v>15.5</v>
      </c>
      <c r="DA34" s="672"/>
      <c r="DB34" s="672"/>
      <c r="DC34" s="673"/>
      <c r="DD34" s="663">
        <v>1251372</v>
      </c>
      <c r="DE34" s="658"/>
      <c r="DF34" s="658"/>
      <c r="DG34" s="658"/>
      <c r="DH34" s="658"/>
      <c r="DI34" s="658"/>
      <c r="DJ34" s="658"/>
      <c r="DK34" s="659"/>
      <c r="DL34" s="663">
        <v>1054277</v>
      </c>
      <c r="DM34" s="658"/>
      <c r="DN34" s="658"/>
      <c r="DO34" s="658"/>
      <c r="DP34" s="658"/>
      <c r="DQ34" s="658"/>
      <c r="DR34" s="658"/>
      <c r="DS34" s="658"/>
      <c r="DT34" s="658"/>
      <c r="DU34" s="658"/>
      <c r="DV34" s="659"/>
      <c r="DW34" s="660">
        <v>17.100000000000001</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894732</v>
      </c>
      <c r="S35" s="658"/>
      <c r="T35" s="658"/>
      <c r="U35" s="658"/>
      <c r="V35" s="658"/>
      <c r="W35" s="658"/>
      <c r="X35" s="658"/>
      <c r="Y35" s="659"/>
      <c r="Z35" s="695">
        <v>8.1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36016</v>
      </c>
      <c r="CS35" s="670"/>
      <c r="CT35" s="670"/>
      <c r="CU35" s="670"/>
      <c r="CV35" s="670"/>
      <c r="CW35" s="670"/>
      <c r="CX35" s="670"/>
      <c r="CY35" s="671"/>
      <c r="CZ35" s="660">
        <v>0.3</v>
      </c>
      <c r="DA35" s="672"/>
      <c r="DB35" s="672"/>
      <c r="DC35" s="673"/>
      <c r="DD35" s="663">
        <v>25186</v>
      </c>
      <c r="DE35" s="670"/>
      <c r="DF35" s="670"/>
      <c r="DG35" s="670"/>
      <c r="DH35" s="670"/>
      <c r="DI35" s="670"/>
      <c r="DJ35" s="670"/>
      <c r="DK35" s="671"/>
      <c r="DL35" s="663">
        <v>10494</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372775</v>
      </c>
      <c r="S36" s="658"/>
      <c r="T36" s="658"/>
      <c r="U36" s="658"/>
      <c r="V36" s="658"/>
      <c r="W36" s="658"/>
      <c r="X36" s="658"/>
      <c r="Y36" s="659"/>
      <c r="Z36" s="695">
        <v>3.4</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1810794</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35973</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1694766</v>
      </c>
      <c r="CS36" s="658"/>
      <c r="CT36" s="658"/>
      <c r="CU36" s="658"/>
      <c r="CV36" s="658"/>
      <c r="CW36" s="658"/>
      <c r="CX36" s="658"/>
      <c r="CY36" s="659"/>
      <c r="CZ36" s="660">
        <v>15.8</v>
      </c>
      <c r="DA36" s="672"/>
      <c r="DB36" s="672"/>
      <c r="DC36" s="673"/>
      <c r="DD36" s="663">
        <v>1456084</v>
      </c>
      <c r="DE36" s="658"/>
      <c r="DF36" s="658"/>
      <c r="DG36" s="658"/>
      <c r="DH36" s="658"/>
      <c r="DI36" s="658"/>
      <c r="DJ36" s="658"/>
      <c r="DK36" s="659"/>
      <c r="DL36" s="663">
        <v>1067457</v>
      </c>
      <c r="DM36" s="658"/>
      <c r="DN36" s="658"/>
      <c r="DO36" s="658"/>
      <c r="DP36" s="658"/>
      <c r="DQ36" s="658"/>
      <c r="DR36" s="658"/>
      <c r="DS36" s="658"/>
      <c r="DT36" s="658"/>
      <c r="DU36" s="658"/>
      <c r="DV36" s="659"/>
      <c r="DW36" s="660">
        <v>17.3</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137504</v>
      </c>
      <c r="S37" s="658"/>
      <c r="T37" s="658"/>
      <c r="U37" s="658"/>
      <c r="V37" s="658"/>
      <c r="W37" s="658"/>
      <c r="X37" s="658"/>
      <c r="Y37" s="659"/>
      <c r="Z37" s="695">
        <v>1.2</v>
      </c>
      <c r="AA37" s="695"/>
      <c r="AB37" s="695"/>
      <c r="AC37" s="695"/>
      <c r="AD37" s="696">
        <v>34539</v>
      </c>
      <c r="AE37" s="696"/>
      <c r="AF37" s="696"/>
      <c r="AG37" s="696"/>
      <c r="AH37" s="696"/>
      <c r="AI37" s="696"/>
      <c r="AJ37" s="696"/>
      <c r="AK37" s="696"/>
      <c r="AL37" s="660">
        <v>0.6</v>
      </c>
      <c r="AM37" s="661"/>
      <c r="AN37" s="661"/>
      <c r="AO37" s="697"/>
      <c r="AQ37" s="690" t="s">
        <v>320</v>
      </c>
      <c r="AR37" s="691"/>
      <c r="AS37" s="691"/>
      <c r="AT37" s="691"/>
      <c r="AU37" s="691"/>
      <c r="AV37" s="691"/>
      <c r="AW37" s="691"/>
      <c r="AX37" s="691"/>
      <c r="AY37" s="692"/>
      <c r="AZ37" s="657">
        <v>447049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8887</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468897</v>
      </c>
      <c r="CS37" s="670"/>
      <c r="CT37" s="670"/>
      <c r="CU37" s="670"/>
      <c r="CV37" s="670"/>
      <c r="CW37" s="670"/>
      <c r="CX37" s="670"/>
      <c r="CY37" s="671"/>
      <c r="CZ37" s="660">
        <v>4.4000000000000004</v>
      </c>
      <c r="DA37" s="672"/>
      <c r="DB37" s="672"/>
      <c r="DC37" s="673"/>
      <c r="DD37" s="663">
        <v>460697</v>
      </c>
      <c r="DE37" s="670"/>
      <c r="DF37" s="670"/>
      <c r="DG37" s="670"/>
      <c r="DH37" s="670"/>
      <c r="DI37" s="670"/>
      <c r="DJ37" s="670"/>
      <c r="DK37" s="671"/>
      <c r="DL37" s="663">
        <v>390369</v>
      </c>
      <c r="DM37" s="670"/>
      <c r="DN37" s="670"/>
      <c r="DO37" s="670"/>
      <c r="DP37" s="670"/>
      <c r="DQ37" s="670"/>
      <c r="DR37" s="670"/>
      <c r="DS37" s="670"/>
      <c r="DT37" s="670"/>
      <c r="DU37" s="670"/>
      <c r="DV37" s="671"/>
      <c r="DW37" s="660">
        <v>6.3</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1178800</v>
      </c>
      <c r="S38" s="658"/>
      <c r="T38" s="658"/>
      <c r="U38" s="658"/>
      <c r="V38" s="658"/>
      <c r="W38" s="658"/>
      <c r="X38" s="658"/>
      <c r="Y38" s="659"/>
      <c r="Z38" s="695">
        <v>10.7</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289430</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1869</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1430940</v>
      </c>
      <c r="CS38" s="658"/>
      <c r="CT38" s="658"/>
      <c r="CU38" s="658"/>
      <c r="CV38" s="658"/>
      <c r="CW38" s="658"/>
      <c r="CX38" s="658"/>
      <c r="CY38" s="659"/>
      <c r="CZ38" s="660">
        <v>13.3</v>
      </c>
      <c r="DA38" s="672"/>
      <c r="DB38" s="672"/>
      <c r="DC38" s="673"/>
      <c r="DD38" s="663">
        <v>1279428</v>
      </c>
      <c r="DE38" s="658"/>
      <c r="DF38" s="658"/>
      <c r="DG38" s="658"/>
      <c r="DH38" s="658"/>
      <c r="DI38" s="658"/>
      <c r="DJ38" s="658"/>
      <c r="DK38" s="659"/>
      <c r="DL38" s="663">
        <v>982278</v>
      </c>
      <c r="DM38" s="658"/>
      <c r="DN38" s="658"/>
      <c r="DO38" s="658"/>
      <c r="DP38" s="658"/>
      <c r="DQ38" s="658"/>
      <c r="DR38" s="658"/>
      <c r="DS38" s="658"/>
      <c r="DT38" s="658"/>
      <c r="DU38" s="658"/>
      <c r="DV38" s="659"/>
      <c r="DW38" s="660">
        <v>15.9</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90424</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2717</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259100</v>
      </c>
      <c r="CS39" s="670"/>
      <c r="CT39" s="670"/>
      <c r="CU39" s="670"/>
      <c r="CV39" s="670"/>
      <c r="CW39" s="670"/>
      <c r="CX39" s="670"/>
      <c r="CY39" s="671"/>
      <c r="CZ39" s="660">
        <v>2.4</v>
      </c>
      <c r="DA39" s="672"/>
      <c r="DB39" s="672"/>
      <c r="DC39" s="673"/>
      <c r="DD39" s="663">
        <v>183133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23582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94</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1080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11013378</v>
      </c>
      <c r="S41" s="682"/>
      <c r="T41" s="682"/>
      <c r="U41" s="682"/>
      <c r="V41" s="682"/>
      <c r="W41" s="682"/>
      <c r="X41" s="682"/>
      <c r="Y41" s="685"/>
      <c r="Z41" s="686">
        <v>100</v>
      </c>
      <c r="AA41" s="686"/>
      <c r="AB41" s="686"/>
      <c r="AC41" s="686"/>
      <c r="AD41" s="687">
        <v>6163508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154325</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805984</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448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1812291</v>
      </c>
      <c r="CS42" s="670"/>
      <c r="CT42" s="670"/>
      <c r="CU42" s="670"/>
      <c r="CV42" s="670"/>
      <c r="CW42" s="670"/>
      <c r="CX42" s="670"/>
      <c r="CY42" s="671"/>
      <c r="CZ42" s="660">
        <v>16.899999999999999</v>
      </c>
      <c r="DA42" s="672"/>
      <c r="DB42" s="672"/>
      <c r="DC42" s="673"/>
      <c r="DD42" s="663">
        <v>278808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46324</v>
      </c>
      <c r="CS43" s="670"/>
      <c r="CT43" s="670"/>
      <c r="CU43" s="670"/>
      <c r="CV43" s="670"/>
      <c r="CW43" s="670"/>
      <c r="CX43" s="670"/>
      <c r="CY43" s="671"/>
      <c r="CZ43" s="660">
        <v>0.4</v>
      </c>
      <c r="DA43" s="672"/>
      <c r="DB43" s="672"/>
      <c r="DC43" s="673"/>
      <c r="DD43" s="663">
        <v>31356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1611610</v>
      </c>
      <c r="CS44" s="658"/>
      <c r="CT44" s="658"/>
      <c r="CU44" s="658"/>
      <c r="CV44" s="658"/>
      <c r="CW44" s="658"/>
      <c r="CX44" s="658"/>
      <c r="CY44" s="659"/>
      <c r="CZ44" s="660">
        <v>15</v>
      </c>
      <c r="DA44" s="661"/>
      <c r="DB44" s="661"/>
      <c r="DC44" s="662"/>
      <c r="DD44" s="663">
        <v>267126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561644</v>
      </c>
      <c r="CS45" s="670"/>
      <c r="CT45" s="670"/>
      <c r="CU45" s="670"/>
      <c r="CV45" s="670"/>
      <c r="CW45" s="670"/>
      <c r="CX45" s="670"/>
      <c r="CY45" s="671"/>
      <c r="CZ45" s="660">
        <v>5.2</v>
      </c>
      <c r="DA45" s="672"/>
      <c r="DB45" s="672"/>
      <c r="DC45" s="673"/>
      <c r="DD45" s="663">
        <v>13365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1039666</v>
      </c>
      <c r="CS46" s="658"/>
      <c r="CT46" s="658"/>
      <c r="CU46" s="658"/>
      <c r="CV46" s="658"/>
      <c r="CW46" s="658"/>
      <c r="CX46" s="658"/>
      <c r="CY46" s="659"/>
      <c r="CZ46" s="660">
        <v>9.6999999999999993</v>
      </c>
      <c r="DA46" s="661"/>
      <c r="DB46" s="661"/>
      <c r="DC46" s="662"/>
      <c r="DD46" s="663">
        <v>253036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200681</v>
      </c>
      <c r="CS47" s="670"/>
      <c r="CT47" s="670"/>
      <c r="CU47" s="670"/>
      <c r="CV47" s="670"/>
      <c r="CW47" s="670"/>
      <c r="CX47" s="670"/>
      <c r="CY47" s="671"/>
      <c r="CZ47" s="660">
        <v>1.9</v>
      </c>
      <c r="DA47" s="672"/>
      <c r="DB47" s="672"/>
      <c r="DC47" s="673"/>
      <c r="DD47" s="663">
        <v>11682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10743115</v>
      </c>
      <c r="CS49" s="642"/>
      <c r="CT49" s="642"/>
      <c r="CU49" s="642"/>
      <c r="CV49" s="642"/>
      <c r="CW49" s="642"/>
      <c r="CX49" s="642"/>
      <c r="CY49" s="643"/>
      <c r="CZ49" s="644">
        <v>100</v>
      </c>
      <c r="DA49" s="645"/>
      <c r="DB49" s="645"/>
      <c r="DC49" s="646"/>
      <c r="DD49" s="647">
        <v>7839962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RjZUGIftvY6W2Wx/55Zqh2tLJgYA0NgjHXTcPWkp+647hlONlmjJCaHLWl/OpIqexOob9ilfYKsjeCjd8QmJmw==" saltValue="D9p+OQFQuTavO0deKZnc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W1"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11013</v>
      </c>
      <c r="R7" s="1139"/>
      <c r="S7" s="1139"/>
      <c r="T7" s="1139"/>
      <c r="U7" s="1139"/>
      <c r="V7" s="1139">
        <v>10743</v>
      </c>
      <c r="W7" s="1139"/>
      <c r="X7" s="1139"/>
      <c r="Y7" s="1139"/>
      <c r="Z7" s="1139"/>
      <c r="AA7" s="1139">
        <v>270</v>
      </c>
      <c r="AB7" s="1139"/>
      <c r="AC7" s="1139"/>
      <c r="AD7" s="1139"/>
      <c r="AE7" s="1140"/>
      <c r="AF7" s="1141">
        <v>209</v>
      </c>
      <c r="AG7" s="1142"/>
      <c r="AH7" s="1142"/>
      <c r="AI7" s="1142"/>
      <c r="AJ7" s="1143"/>
      <c r="AK7" s="1144">
        <v>895</v>
      </c>
      <c r="AL7" s="1145"/>
      <c r="AM7" s="1145"/>
      <c r="AN7" s="1145"/>
      <c r="AO7" s="1145"/>
      <c r="AP7" s="1145">
        <v>12553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11013</v>
      </c>
      <c r="R23" s="1097"/>
      <c r="S23" s="1097"/>
      <c r="T23" s="1097"/>
      <c r="U23" s="1097"/>
      <c r="V23" s="1097">
        <v>10743</v>
      </c>
      <c r="W23" s="1097"/>
      <c r="X23" s="1097"/>
      <c r="Y23" s="1097"/>
      <c r="Z23" s="1097"/>
      <c r="AA23" s="1097">
        <v>270</v>
      </c>
      <c r="AB23" s="1097"/>
      <c r="AC23" s="1097"/>
      <c r="AD23" s="1097"/>
      <c r="AE23" s="1104"/>
      <c r="AF23" s="1105">
        <v>209</v>
      </c>
      <c r="AG23" s="1097"/>
      <c r="AH23" s="1097"/>
      <c r="AI23" s="1097"/>
      <c r="AJ23" s="1106"/>
      <c r="AK23" s="1107"/>
      <c r="AL23" s="1108"/>
      <c r="AM23" s="1108"/>
      <c r="AN23" s="1108"/>
      <c r="AO23" s="1108"/>
      <c r="AP23" s="1097">
        <v>12553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1720</v>
      </c>
      <c r="R28" s="1087"/>
      <c r="S28" s="1087"/>
      <c r="T28" s="1087"/>
      <c r="U28" s="1087"/>
      <c r="V28" s="1087">
        <v>1684</v>
      </c>
      <c r="W28" s="1087"/>
      <c r="X28" s="1087"/>
      <c r="Y28" s="1087"/>
      <c r="Z28" s="1087"/>
      <c r="AA28" s="1087">
        <v>36</v>
      </c>
      <c r="AB28" s="1087"/>
      <c r="AC28" s="1087"/>
      <c r="AD28" s="1087"/>
      <c r="AE28" s="1088"/>
      <c r="AF28" s="1089">
        <v>36</v>
      </c>
      <c r="AG28" s="1087"/>
      <c r="AH28" s="1087"/>
      <c r="AI28" s="1087"/>
      <c r="AJ28" s="1090"/>
      <c r="AK28" s="1078">
        <v>154</v>
      </c>
      <c r="AL28" s="1079"/>
      <c r="AM28" s="1079"/>
      <c r="AN28" s="1079"/>
      <c r="AO28" s="1079"/>
      <c r="AP28" s="1079" t="s">
        <v>552</v>
      </c>
      <c r="AQ28" s="1079"/>
      <c r="AR28" s="1079"/>
      <c r="AS28" s="1079"/>
      <c r="AT28" s="1079"/>
      <c r="AU28" s="1079" t="s">
        <v>552</v>
      </c>
      <c r="AV28" s="1079"/>
      <c r="AW28" s="1079"/>
      <c r="AX28" s="1079"/>
      <c r="AY28" s="1079"/>
      <c r="AZ28" s="1080" t="s">
        <v>552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2754</v>
      </c>
      <c r="R29" s="1075"/>
      <c r="S29" s="1075"/>
      <c r="T29" s="1075"/>
      <c r="U29" s="1075"/>
      <c r="V29" s="1075">
        <v>2640</v>
      </c>
      <c r="W29" s="1075"/>
      <c r="X29" s="1075"/>
      <c r="Y29" s="1075"/>
      <c r="Z29" s="1075"/>
      <c r="AA29" s="1075">
        <v>115</v>
      </c>
      <c r="AB29" s="1075"/>
      <c r="AC29" s="1075"/>
      <c r="AD29" s="1075"/>
      <c r="AE29" s="1076"/>
      <c r="AF29" s="1071">
        <v>115</v>
      </c>
      <c r="AG29" s="1072"/>
      <c r="AH29" s="1072"/>
      <c r="AI29" s="1072"/>
      <c r="AJ29" s="1073"/>
      <c r="AK29" s="1016">
        <v>467</v>
      </c>
      <c r="AL29" s="1007"/>
      <c r="AM29" s="1007"/>
      <c r="AN29" s="1007"/>
      <c r="AO29" s="1007"/>
      <c r="AP29" s="1007" t="s">
        <v>552</v>
      </c>
      <c r="AQ29" s="1007"/>
      <c r="AR29" s="1007"/>
      <c r="AS29" s="1007"/>
      <c r="AT29" s="1007"/>
      <c r="AU29" s="1007" t="s">
        <v>552</v>
      </c>
      <c r="AV29" s="1007"/>
      <c r="AW29" s="1007"/>
      <c r="AX29" s="1007"/>
      <c r="AY29" s="1007"/>
      <c r="AZ29" s="1077" t="s">
        <v>552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547</v>
      </c>
      <c r="R30" s="1075"/>
      <c r="S30" s="1075"/>
      <c r="T30" s="1075"/>
      <c r="U30" s="1075"/>
      <c r="V30" s="1075">
        <v>541</v>
      </c>
      <c r="W30" s="1075"/>
      <c r="X30" s="1075"/>
      <c r="Y30" s="1075"/>
      <c r="Z30" s="1075"/>
      <c r="AA30" s="1075">
        <v>6</v>
      </c>
      <c r="AB30" s="1075"/>
      <c r="AC30" s="1075"/>
      <c r="AD30" s="1075"/>
      <c r="AE30" s="1076"/>
      <c r="AF30" s="1071">
        <v>6</v>
      </c>
      <c r="AG30" s="1072"/>
      <c r="AH30" s="1072"/>
      <c r="AI30" s="1072"/>
      <c r="AJ30" s="1073"/>
      <c r="AK30" s="1016">
        <v>358</v>
      </c>
      <c r="AL30" s="1007"/>
      <c r="AM30" s="1007"/>
      <c r="AN30" s="1007"/>
      <c r="AO30" s="1007"/>
      <c r="AP30" s="1007" t="s">
        <v>552</v>
      </c>
      <c r="AQ30" s="1007"/>
      <c r="AR30" s="1007"/>
      <c r="AS30" s="1007"/>
      <c r="AT30" s="1007"/>
      <c r="AU30" s="1007" t="s">
        <v>552</v>
      </c>
      <c r="AV30" s="1007"/>
      <c r="AW30" s="1007"/>
      <c r="AX30" s="1007"/>
      <c r="AY30" s="1007"/>
      <c r="AZ30" s="1077" t="s">
        <v>552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1073</v>
      </c>
      <c r="R31" s="1075"/>
      <c r="S31" s="1075"/>
      <c r="T31" s="1075"/>
      <c r="U31" s="1075"/>
      <c r="V31" s="1075">
        <v>1037</v>
      </c>
      <c r="W31" s="1075"/>
      <c r="X31" s="1075"/>
      <c r="Y31" s="1075"/>
      <c r="Z31" s="1075"/>
      <c r="AA31" s="1075">
        <v>36</v>
      </c>
      <c r="AB31" s="1075"/>
      <c r="AC31" s="1075"/>
      <c r="AD31" s="1075"/>
      <c r="AE31" s="1076"/>
      <c r="AF31" s="1071">
        <v>320</v>
      </c>
      <c r="AG31" s="1072"/>
      <c r="AH31" s="1072"/>
      <c r="AI31" s="1072"/>
      <c r="AJ31" s="1073"/>
      <c r="AK31" s="1016">
        <v>289</v>
      </c>
      <c r="AL31" s="1007"/>
      <c r="AM31" s="1007"/>
      <c r="AN31" s="1007"/>
      <c r="AO31" s="1007"/>
      <c r="AP31" s="1007">
        <v>2277</v>
      </c>
      <c r="AQ31" s="1007"/>
      <c r="AR31" s="1007"/>
      <c r="AS31" s="1007"/>
      <c r="AT31" s="1007"/>
      <c r="AU31" s="1007">
        <f>AP31*0.658</f>
        <v>1498.2660000000001</v>
      </c>
      <c r="AV31" s="1007"/>
      <c r="AW31" s="1007"/>
      <c r="AX31" s="1007"/>
      <c r="AY31" s="1007"/>
      <c r="AZ31" s="1077" t="s">
        <v>566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322</v>
      </c>
      <c r="R32" s="1075"/>
      <c r="S32" s="1075"/>
      <c r="T32" s="1075"/>
      <c r="U32" s="1075"/>
      <c r="V32" s="1075">
        <v>351</v>
      </c>
      <c r="W32" s="1075"/>
      <c r="X32" s="1075"/>
      <c r="Y32" s="1075"/>
      <c r="Z32" s="1075"/>
      <c r="AA32" s="1075">
        <v>-28</v>
      </c>
      <c r="AB32" s="1075"/>
      <c r="AC32" s="1075"/>
      <c r="AD32" s="1075"/>
      <c r="AE32" s="1076"/>
      <c r="AF32" s="1071">
        <v>261</v>
      </c>
      <c r="AG32" s="1072"/>
      <c r="AH32" s="1072"/>
      <c r="AI32" s="1072"/>
      <c r="AJ32" s="1073"/>
      <c r="AK32" s="1016">
        <v>90</v>
      </c>
      <c r="AL32" s="1007"/>
      <c r="AM32" s="1007"/>
      <c r="AN32" s="1007"/>
      <c r="AO32" s="1007"/>
      <c r="AP32" s="1007">
        <v>1183</v>
      </c>
      <c r="AQ32" s="1007"/>
      <c r="AR32" s="1007"/>
      <c r="AS32" s="1007"/>
      <c r="AT32" s="1007"/>
      <c r="AU32" s="1007">
        <f>AP32*0.419</f>
        <v>495.67699999999996</v>
      </c>
      <c r="AV32" s="1007"/>
      <c r="AW32" s="1007"/>
      <c r="AX32" s="1007"/>
      <c r="AY32" s="1007"/>
      <c r="AZ32" s="1077" t="s">
        <v>566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602</v>
      </c>
      <c r="R33" s="1075"/>
      <c r="S33" s="1075"/>
      <c r="T33" s="1075"/>
      <c r="U33" s="1075"/>
      <c r="V33" s="1075">
        <v>523</v>
      </c>
      <c r="W33" s="1075"/>
      <c r="X33" s="1075"/>
      <c r="Y33" s="1075"/>
      <c r="Z33" s="1075"/>
      <c r="AA33" s="1075">
        <v>79</v>
      </c>
      <c r="AB33" s="1075"/>
      <c r="AC33" s="1075"/>
      <c r="AD33" s="1075"/>
      <c r="AE33" s="1076"/>
      <c r="AF33" s="1071">
        <v>79</v>
      </c>
      <c r="AG33" s="1072"/>
      <c r="AH33" s="1072"/>
      <c r="AI33" s="1072"/>
      <c r="AJ33" s="1073"/>
      <c r="AK33" s="1016">
        <v>418</v>
      </c>
      <c r="AL33" s="1007"/>
      <c r="AM33" s="1007"/>
      <c r="AN33" s="1007"/>
      <c r="AO33" s="1007"/>
      <c r="AP33" s="1007">
        <v>2156</v>
      </c>
      <c r="AQ33" s="1007"/>
      <c r="AR33" s="1007"/>
      <c r="AS33" s="1007"/>
      <c r="AT33" s="1007"/>
      <c r="AU33" s="1007">
        <f>AP33*1</f>
        <v>2156</v>
      </c>
      <c r="AV33" s="1007"/>
      <c r="AW33" s="1007"/>
      <c r="AX33" s="1007"/>
      <c r="AY33" s="1007"/>
      <c r="AZ33" s="1077" t="s">
        <v>566</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143</v>
      </c>
      <c r="C34" s="1067"/>
      <c r="D34" s="1067"/>
      <c r="E34" s="1067"/>
      <c r="F34" s="1067"/>
      <c r="G34" s="1067"/>
      <c r="H34" s="1067"/>
      <c r="I34" s="1067"/>
      <c r="J34" s="1067"/>
      <c r="K34" s="1067"/>
      <c r="L34" s="1067"/>
      <c r="M34" s="1067"/>
      <c r="N34" s="1067"/>
      <c r="O34" s="1067"/>
      <c r="P34" s="1068"/>
      <c r="Q34" s="1074">
        <v>68</v>
      </c>
      <c r="R34" s="1075"/>
      <c r="S34" s="1075"/>
      <c r="T34" s="1075"/>
      <c r="U34" s="1075"/>
      <c r="V34" s="1075">
        <v>71</v>
      </c>
      <c r="W34" s="1075"/>
      <c r="X34" s="1075"/>
      <c r="Y34" s="1075"/>
      <c r="Z34" s="1075"/>
      <c r="AA34" s="1075">
        <v>-3</v>
      </c>
      <c r="AB34" s="1075"/>
      <c r="AC34" s="1075"/>
      <c r="AD34" s="1075"/>
      <c r="AE34" s="1076"/>
      <c r="AF34" s="1071">
        <v>-3</v>
      </c>
      <c r="AG34" s="1072"/>
      <c r="AH34" s="1072"/>
      <c r="AI34" s="1072"/>
      <c r="AJ34" s="1073"/>
      <c r="AK34" s="1016">
        <v>29</v>
      </c>
      <c r="AL34" s="1007"/>
      <c r="AM34" s="1007"/>
      <c r="AN34" s="1007"/>
      <c r="AO34" s="1007"/>
      <c r="AP34" s="1007">
        <v>176</v>
      </c>
      <c r="AQ34" s="1007"/>
      <c r="AR34" s="1007"/>
      <c r="AS34" s="1007"/>
      <c r="AT34" s="1007"/>
      <c r="AU34" s="1007">
        <f>AP34*1</f>
        <v>176</v>
      </c>
      <c r="AV34" s="1007"/>
      <c r="AW34" s="1007"/>
      <c r="AX34" s="1007"/>
      <c r="AY34" s="1007"/>
      <c r="AZ34" s="1077">
        <v>26.6</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t="s">
        <v>553</v>
      </c>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813</v>
      </c>
      <c r="AG63" s="995"/>
      <c r="AH63" s="995"/>
      <c r="AI63" s="995"/>
      <c r="AJ63" s="1058"/>
      <c r="AK63" s="1059"/>
      <c r="AL63" s="999"/>
      <c r="AM63" s="999"/>
      <c r="AN63" s="999"/>
      <c r="AO63" s="999"/>
      <c r="AP63" s="995">
        <f>AP31+AP32+AP33+AP34</f>
        <v>5792</v>
      </c>
      <c r="AQ63" s="995"/>
      <c r="AR63" s="995"/>
      <c r="AS63" s="995"/>
      <c r="AT63" s="995"/>
      <c r="AU63" s="995">
        <f>AU31+AU32+AU33+AU34</f>
        <v>4325.9430000000002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f>Q69+Q70</f>
        <v>1337</v>
      </c>
      <c r="R68" s="1018"/>
      <c r="S68" s="1018"/>
      <c r="T68" s="1018"/>
      <c r="U68" s="1018"/>
      <c r="V68" s="1018">
        <f>V69+V70</f>
        <v>1315</v>
      </c>
      <c r="W68" s="1018"/>
      <c r="X68" s="1018"/>
      <c r="Y68" s="1018"/>
      <c r="Z68" s="1018"/>
      <c r="AA68" s="1018">
        <f>AA69+AA70</f>
        <v>23</v>
      </c>
      <c r="AB68" s="1018"/>
      <c r="AC68" s="1018"/>
      <c r="AD68" s="1018"/>
      <c r="AE68" s="1018"/>
      <c r="AF68" s="1018">
        <f>AF69+AF70</f>
        <v>23</v>
      </c>
      <c r="AG68" s="1018"/>
      <c r="AH68" s="1018"/>
      <c r="AI68" s="1018"/>
      <c r="AJ68" s="1018"/>
      <c r="AK68" s="1018">
        <f>AK69+AK70</f>
        <v>66</v>
      </c>
      <c r="AL68" s="1018"/>
      <c r="AM68" s="1018"/>
      <c r="AN68" s="1018"/>
      <c r="AO68" s="1018"/>
      <c r="AP68" s="1018">
        <v>698</v>
      </c>
      <c r="AQ68" s="1018"/>
      <c r="AR68" s="1018"/>
      <c r="AS68" s="1018"/>
      <c r="AT68" s="1018"/>
      <c r="AU68" s="1018">
        <v>376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155</v>
      </c>
      <c r="R69" s="1007"/>
      <c r="S69" s="1007"/>
      <c r="T69" s="1007"/>
      <c r="U69" s="1007"/>
      <c r="V69" s="1007">
        <v>153</v>
      </c>
      <c r="W69" s="1007"/>
      <c r="X69" s="1007"/>
      <c r="Y69" s="1007"/>
      <c r="Z69" s="1007"/>
      <c r="AA69" s="1014">
        <v>3</v>
      </c>
      <c r="AB69" s="1015"/>
      <c r="AC69" s="1015"/>
      <c r="AD69" s="1015"/>
      <c r="AE69" s="1016"/>
      <c r="AF69" s="1014">
        <v>3</v>
      </c>
      <c r="AG69" s="1015"/>
      <c r="AH69" s="1015"/>
      <c r="AI69" s="1015"/>
      <c r="AJ69" s="1016"/>
      <c r="AK69" s="1007">
        <v>8</v>
      </c>
      <c r="AL69" s="1007"/>
      <c r="AM69" s="1007"/>
      <c r="AN69" s="1007"/>
      <c r="AO69" s="1007"/>
      <c r="AP69" s="1007">
        <v>698</v>
      </c>
      <c r="AQ69" s="1007"/>
      <c r="AR69" s="1007"/>
      <c r="AS69" s="1007"/>
      <c r="AT69" s="1007"/>
      <c r="AU69" s="1007">
        <v>376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f>407+55+310+410</f>
        <v>1182</v>
      </c>
      <c r="R70" s="1007"/>
      <c r="S70" s="1007"/>
      <c r="T70" s="1007"/>
      <c r="U70" s="1007"/>
      <c r="V70" s="1007">
        <f>401+54+309+398</f>
        <v>1162</v>
      </c>
      <c r="W70" s="1007"/>
      <c r="X70" s="1007"/>
      <c r="Y70" s="1007"/>
      <c r="Z70" s="1007"/>
      <c r="AA70" s="1014">
        <f>6+0+2+12</f>
        <v>20</v>
      </c>
      <c r="AB70" s="1015"/>
      <c r="AC70" s="1015"/>
      <c r="AD70" s="1015"/>
      <c r="AE70" s="1016"/>
      <c r="AF70" s="1014">
        <f>6+0+2+12</f>
        <v>20</v>
      </c>
      <c r="AG70" s="1015"/>
      <c r="AH70" s="1015"/>
      <c r="AI70" s="1015"/>
      <c r="AJ70" s="1016"/>
      <c r="AK70" s="1007">
        <f>5+2+5+46</f>
        <v>58</v>
      </c>
      <c r="AL70" s="1007"/>
      <c r="AM70" s="1007"/>
      <c r="AN70" s="1007"/>
      <c r="AO70" s="1007"/>
      <c r="AP70" s="1007" t="s">
        <v>565</v>
      </c>
      <c r="AQ70" s="1007"/>
      <c r="AR70" s="1007"/>
      <c r="AS70" s="1007"/>
      <c r="AT70" s="1007"/>
      <c r="AU70" s="1007" t="s">
        <v>565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f>Q72+Q73</f>
        <v>1146</v>
      </c>
      <c r="R71" s="1007"/>
      <c r="S71" s="1007"/>
      <c r="T71" s="1007"/>
      <c r="U71" s="1007"/>
      <c r="V71" s="1007">
        <f>V72+V73</f>
        <v>1103</v>
      </c>
      <c r="W71" s="1007"/>
      <c r="X71" s="1007"/>
      <c r="Y71" s="1007"/>
      <c r="Z71" s="1007"/>
      <c r="AA71" s="1007">
        <f>AA72+AA73</f>
        <v>43</v>
      </c>
      <c r="AB71" s="1007"/>
      <c r="AC71" s="1007"/>
      <c r="AD71" s="1007"/>
      <c r="AE71" s="1007"/>
      <c r="AF71" s="1007">
        <f>AF72+AF73</f>
        <v>43</v>
      </c>
      <c r="AG71" s="1007"/>
      <c r="AH71" s="1007"/>
      <c r="AI71" s="1007"/>
      <c r="AJ71" s="1007"/>
      <c r="AK71" s="1007">
        <f>AK72+AK73</f>
        <v>65</v>
      </c>
      <c r="AL71" s="1007"/>
      <c r="AM71" s="1007"/>
      <c r="AN71" s="1007"/>
      <c r="AO71" s="1007"/>
      <c r="AP71" s="1007" t="s">
        <v>565</v>
      </c>
      <c r="AQ71" s="1007"/>
      <c r="AR71" s="1007"/>
      <c r="AS71" s="1007"/>
      <c r="AT71" s="1007"/>
      <c r="AU71" s="1007" t="s">
        <v>565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555</v>
      </c>
      <c r="C72" s="1011"/>
      <c r="D72" s="1011"/>
      <c r="E72" s="1011"/>
      <c r="F72" s="1011"/>
      <c r="G72" s="1011"/>
      <c r="H72" s="1011"/>
      <c r="I72" s="1011"/>
      <c r="J72" s="1011"/>
      <c r="K72" s="1011"/>
      <c r="L72" s="1011"/>
      <c r="M72" s="1011"/>
      <c r="N72" s="1011"/>
      <c r="O72" s="1011"/>
      <c r="P72" s="1012"/>
      <c r="Q72" s="1013">
        <v>234</v>
      </c>
      <c r="R72" s="1007"/>
      <c r="S72" s="1007"/>
      <c r="T72" s="1007"/>
      <c r="U72" s="1007"/>
      <c r="V72" s="1007">
        <v>225</v>
      </c>
      <c r="W72" s="1007"/>
      <c r="X72" s="1007"/>
      <c r="Y72" s="1007"/>
      <c r="Z72" s="1007"/>
      <c r="AA72" s="1007">
        <v>9</v>
      </c>
      <c r="AB72" s="1007"/>
      <c r="AC72" s="1007"/>
      <c r="AD72" s="1007"/>
      <c r="AE72" s="1007"/>
      <c r="AF72" s="1007">
        <v>9</v>
      </c>
      <c r="AG72" s="1007"/>
      <c r="AH72" s="1007"/>
      <c r="AI72" s="1007"/>
      <c r="AJ72" s="1007"/>
      <c r="AK72" s="1007">
        <v>11</v>
      </c>
      <c r="AL72" s="1007"/>
      <c r="AM72" s="1007"/>
      <c r="AN72" s="1007"/>
      <c r="AO72" s="1007"/>
      <c r="AP72" s="1007" t="s">
        <v>565</v>
      </c>
      <c r="AQ72" s="1007"/>
      <c r="AR72" s="1007"/>
      <c r="AS72" s="1007"/>
      <c r="AT72" s="1007"/>
      <c r="AU72" s="1007" t="s">
        <v>565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556</v>
      </c>
      <c r="C73" s="1011"/>
      <c r="D73" s="1011"/>
      <c r="E73" s="1011"/>
      <c r="F73" s="1011"/>
      <c r="G73" s="1011"/>
      <c r="H73" s="1011"/>
      <c r="I73" s="1011"/>
      <c r="J73" s="1011"/>
      <c r="K73" s="1011"/>
      <c r="L73" s="1011"/>
      <c r="M73" s="1011"/>
      <c r="N73" s="1011"/>
      <c r="O73" s="1011"/>
      <c r="P73" s="1012"/>
      <c r="Q73" s="1013">
        <f>446+425+41</f>
        <v>912</v>
      </c>
      <c r="R73" s="1007"/>
      <c r="S73" s="1007"/>
      <c r="T73" s="1007"/>
      <c r="U73" s="1007"/>
      <c r="V73" s="1007">
        <f>426+414+38</f>
        <v>878</v>
      </c>
      <c r="W73" s="1007"/>
      <c r="X73" s="1007"/>
      <c r="Y73" s="1007"/>
      <c r="Z73" s="1007"/>
      <c r="AA73" s="1007">
        <f>20+11+3</f>
        <v>34</v>
      </c>
      <c r="AB73" s="1007"/>
      <c r="AC73" s="1007"/>
      <c r="AD73" s="1007"/>
      <c r="AE73" s="1007"/>
      <c r="AF73" s="1007">
        <f>20+11+3</f>
        <v>34</v>
      </c>
      <c r="AG73" s="1007"/>
      <c r="AH73" s="1007"/>
      <c r="AI73" s="1007"/>
      <c r="AJ73" s="1007"/>
      <c r="AK73" s="1007">
        <f>20+27+7</f>
        <v>54</v>
      </c>
      <c r="AL73" s="1007"/>
      <c r="AM73" s="1007"/>
      <c r="AN73" s="1007"/>
      <c r="AO73" s="1007"/>
      <c r="AP73" s="1007" t="s">
        <v>565</v>
      </c>
      <c r="AQ73" s="1007"/>
      <c r="AR73" s="1007"/>
      <c r="AS73" s="1007"/>
      <c r="AT73" s="1007"/>
      <c r="AU73" s="1007" t="s">
        <v>565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f>Q75+Q76</f>
        <v>6700</v>
      </c>
      <c r="R74" s="1007"/>
      <c r="S74" s="1007"/>
      <c r="T74" s="1007"/>
      <c r="U74" s="1007"/>
      <c r="V74" s="1007">
        <f>V75+V76</f>
        <v>5612</v>
      </c>
      <c r="W74" s="1007"/>
      <c r="X74" s="1007"/>
      <c r="Y74" s="1007"/>
      <c r="Z74" s="1007"/>
      <c r="AA74" s="1007">
        <f>AA75+AA76</f>
        <v>1089</v>
      </c>
      <c r="AB74" s="1007"/>
      <c r="AC74" s="1007"/>
      <c r="AD74" s="1007"/>
      <c r="AE74" s="1007"/>
      <c r="AF74" s="1007">
        <f>AF75+AF76</f>
        <v>1089</v>
      </c>
      <c r="AG74" s="1007"/>
      <c r="AH74" s="1007"/>
      <c r="AI74" s="1007"/>
      <c r="AJ74" s="1007"/>
      <c r="AK74" s="1007">
        <f>AK75+AK76</f>
        <v>101</v>
      </c>
      <c r="AL74" s="1007"/>
      <c r="AM74" s="1007"/>
      <c r="AN74" s="1007"/>
      <c r="AO74" s="1007"/>
      <c r="AP74" s="1007">
        <v>101</v>
      </c>
      <c r="AQ74" s="1007"/>
      <c r="AR74" s="1007"/>
      <c r="AS74" s="1007"/>
      <c r="AT74" s="1007"/>
      <c r="AU74" s="1007">
        <v>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555</v>
      </c>
      <c r="C75" s="1011"/>
      <c r="D75" s="1011"/>
      <c r="E75" s="1011"/>
      <c r="F75" s="1011"/>
      <c r="G75" s="1011"/>
      <c r="H75" s="1011"/>
      <c r="I75" s="1011"/>
      <c r="J75" s="1011"/>
      <c r="K75" s="1011"/>
      <c r="L75" s="1011"/>
      <c r="M75" s="1011"/>
      <c r="N75" s="1011"/>
      <c r="O75" s="1011"/>
      <c r="P75" s="1012"/>
      <c r="Q75" s="1017">
        <v>313</v>
      </c>
      <c r="R75" s="1015"/>
      <c r="S75" s="1015"/>
      <c r="T75" s="1015"/>
      <c r="U75" s="1016"/>
      <c r="V75" s="1014">
        <v>294</v>
      </c>
      <c r="W75" s="1015"/>
      <c r="X75" s="1015"/>
      <c r="Y75" s="1015"/>
      <c r="Z75" s="1016"/>
      <c r="AA75" s="1014">
        <v>19</v>
      </c>
      <c r="AB75" s="1015"/>
      <c r="AC75" s="1015"/>
      <c r="AD75" s="1015"/>
      <c r="AE75" s="1016"/>
      <c r="AF75" s="1014">
        <v>19</v>
      </c>
      <c r="AG75" s="1015"/>
      <c r="AH75" s="1015"/>
      <c r="AI75" s="1015"/>
      <c r="AJ75" s="1016"/>
      <c r="AK75" s="1014">
        <v>83</v>
      </c>
      <c r="AL75" s="1015"/>
      <c r="AM75" s="1015"/>
      <c r="AN75" s="1015"/>
      <c r="AO75" s="1016"/>
      <c r="AP75" s="1014" t="s">
        <v>565</v>
      </c>
      <c r="AQ75" s="1015"/>
      <c r="AR75" s="1015"/>
      <c r="AS75" s="1015"/>
      <c r="AT75" s="1016"/>
      <c r="AU75" s="1014" t="s">
        <v>565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556</v>
      </c>
      <c r="C76" s="1011"/>
      <c r="D76" s="1011"/>
      <c r="E76" s="1011"/>
      <c r="F76" s="1011"/>
      <c r="G76" s="1011"/>
      <c r="H76" s="1011"/>
      <c r="I76" s="1011"/>
      <c r="J76" s="1011"/>
      <c r="K76" s="1011"/>
      <c r="L76" s="1011"/>
      <c r="M76" s="1011"/>
      <c r="N76" s="1011"/>
      <c r="O76" s="1011"/>
      <c r="P76" s="1012"/>
      <c r="Q76" s="1017">
        <f>62+155+16+5869+280+5</f>
        <v>6387</v>
      </c>
      <c r="R76" s="1015"/>
      <c r="S76" s="1015"/>
      <c r="T76" s="1015"/>
      <c r="U76" s="1016"/>
      <c r="V76" s="1014">
        <f>61+153+14+4818+269+3</f>
        <v>5318</v>
      </c>
      <c r="W76" s="1015"/>
      <c r="X76" s="1015"/>
      <c r="Y76" s="1015"/>
      <c r="Z76" s="1016"/>
      <c r="AA76" s="1014">
        <f>1+3+2+1051+11+2</f>
        <v>1070</v>
      </c>
      <c r="AB76" s="1015"/>
      <c r="AC76" s="1015"/>
      <c r="AD76" s="1015"/>
      <c r="AE76" s="1016"/>
      <c r="AF76" s="1014">
        <f>1+3+2+1051+11+2</f>
        <v>1070</v>
      </c>
      <c r="AG76" s="1015"/>
      <c r="AH76" s="1015"/>
      <c r="AI76" s="1015"/>
      <c r="AJ76" s="1016"/>
      <c r="AK76" s="1014">
        <v>18</v>
      </c>
      <c r="AL76" s="1015"/>
      <c r="AM76" s="1015"/>
      <c r="AN76" s="1015"/>
      <c r="AO76" s="1016"/>
      <c r="AP76" s="1014">
        <v>101</v>
      </c>
      <c r="AQ76" s="1015"/>
      <c r="AR76" s="1015"/>
      <c r="AS76" s="1015"/>
      <c r="AT76" s="1016"/>
      <c r="AU76" s="1014">
        <v>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559</v>
      </c>
      <c r="C77" s="1011"/>
      <c r="D77" s="1011"/>
      <c r="E77" s="1011"/>
      <c r="F77" s="1011"/>
      <c r="G77" s="1011"/>
      <c r="H77" s="1011"/>
      <c r="I77" s="1011"/>
      <c r="J77" s="1011"/>
      <c r="K77" s="1011"/>
      <c r="L77" s="1011"/>
      <c r="M77" s="1011"/>
      <c r="N77" s="1011"/>
      <c r="O77" s="1011"/>
      <c r="P77" s="1012"/>
      <c r="Q77" s="1017">
        <v>813</v>
      </c>
      <c r="R77" s="1015"/>
      <c r="S77" s="1015"/>
      <c r="T77" s="1015"/>
      <c r="U77" s="1016"/>
      <c r="V77" s="1014">
        <v>788</v>
      </c>
      <c r="W77" s="1015"/>
      <c r="X77" s="1015"/>
      <c r="Y77" s="1015"/>
      <c r="Z77" s="1016"/>
      <c r="AA77" s="1014">
        <v>25</v>
      </c>
      <c r="AB77" s="1015"/>
      <c r="AC77" s="1015"/>
      <c r="AD77" s="1015"/>
      <c r="AE77" s="1016"/>
      <c r="AF77" s="1014">
        <v>25</v>
      </c>
      <c r="AG77" s="1015"/>
      <c r="AH77" s="1015"/>
      <c r="AI77" s="1015"/>
      <c r="AJ77" s="1016"/>
      <c r="AK77" s="1014">
        <v>6</v>
      </c>
      <c r="AL77" s="1015"/>
      <c r="AM77" s="1015"/>
      <c r="AN77" s="1015"/>
      <c r="AO77" s="1016"/>
      <c r="AP77" s="1014" t="s">
        <v>565</v>
      </c>
      <c r="AQ77" s="1015"/>
      <c r="AR77" s="1015"/>
      <c r="AS77" s="1015"/>
      <c r="AT77" s="1016"/>
      <c r="AU77" s="1014" t="s">
        <v>565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560</v>
      </c>
      <c r="C78" s="1011"/>
      <c r="D78" s="1011"/>
      <c r="E78" s="1011"/>
      <c r="F78" s="1011"/>
      <c r="G78" s="1011"/>
      <c r="H78" s="1011"/>
      <c r="I78" s="1011"/>
      <c r="J78" s="1011"/>
      <c r="K78" s="1011"/>
      <c r="L78" s="1011"/>
      <c r="M78" s="1011"/>
      <c r="N78" s="1011"/>
      <c r="O78" s="1011"/>
      <c r="P78" s="1012"/>
      <c r="Q78" s="1013">
        <v>2287</v>
      </c>
      <c r="R78" s="1007"/>
      <c r="S78" s="1007"/>
      <c r="T78" s="1007"/>
      <c r="U78" s="1007"/>
      <c r="V78" s="1007">
        <v>2107</v>
      </c>
      <c r="W78" s="1007"/>
      <c r="X78" s="1007"/>
      <c r="Y78" s="1007"/>
      <c r="Z78" s="1007"/>
      <c r="AA78" s="1007">
        <v>180</v>
      </c>
      <c r="AB78" s="1007"/>
      <c r="AC78" s="1007"/>
      <c r="AD78" s="1007"/>
      <c r="AE78" s="1007"/>
      <c r="AF78" s="1007">
        <v>180</v>
      </c>
      <c r="AG78" s="1007"/>
      <c r="AH78" s="1007"/>
      <c r="AI78" s="1007"/>
      <c r="AJ78" s="1007"/>
      <c r="AK78" s="1007">
        <v>107</v>
      </c>
      <c r="AL78" s="1007"/>
      <c r="AM78" s="1007"/>
      <c r="AN78" s="1007"/>
      <c r="AO78" s="1007"/>
      <c r="AP78" s="1007">
        <v>533</v>
      </c>
      <c r="AQ78" s="1007"/>
      <c r="AR78" s="1007"/>
      <c r="AS78" s="1007"/>
      <c r="AT78" s="1007"/>
      <c r="AU78" s="1014" t="s">
        <v>565</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561</v>
      </c>
      <c r="C79" s="1011"/>
      <c r="D79" s="1011"/>
      <c r="E79" s="1011"/>
      <c r="F79" s="1011"/>
      <c r="G79" s="1011"/>
      <c r="H79" s="1011"/>
      <c r="I79" s="1011"/>
      <c r="J79" s="1011"/>
      <c r="K79" s="1011"/>
      <c r="L79" s="1011"/>
      <c r="M79" s="1011"/>
      <c r="N79" s="1011"/>
      <c r="O79" s="1011"/>
      <c r="P79" s="1012"/>
      <c r="Q79" s="1013">
        <v>106</v>
      </c>
      <c r="R79" s="1007"/>
      <c r="S79" s="1007"/>
      <c r="T79" s="1007"/>
      <c r="U79" s="1007"/>
      <c r="V79" s="1007">
        <v>104</v>
      </c>
      <c r="W79" s="1007"/>
      <c r="X79" s="1007"/>
      <c r="Y79" s="1007"/>
      <c r="Z79" s="1007"/>
      <c r="AA79" s="1007">
        <v>2</v>
      </c>
      <c r="AB79" s="1007"/>
      <c r="AC79" s="1007"/>
      <c r="AD79" s="1007"/>
      <c r="AE79" s="1007"/>
      <c r="AF79" s="1007">
        <v>2</v>
      </c>
      <c r="AG79" s="1007"/>
      <c r="AH79" s="1007"/>
      <c r="AI79" s="1007"/>
      <c r="AJ79" s="1007"/>
      <c r="AK79" s="1007">
        <v>9</v>
      </c>
      <c r="AL79" s="1007"/>
      <c r="AM79" s="1007"/>
      <c r="AN79" s="1007"/>
      <c r="AO79" s="1007"/>
      <c r="AP79" s="1007"/>
      <c r="AQ79" s="1007"/>
      <c r="AR79" s="1007"/>
      <c r="AS79" s="1007"/>
      <c r="AT79" s="1007"/>
      <c r="AU79" s="1014" t="s">
        <v>565</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562</v>
      </c>
      <c r="C80" s="1011"/>
      <c r="D80" s="1011"/>
      <c r="E80" s="1011"/>
      <c r="F80" s="1011"/>
      <c r="G80" s="1011"/>
      <c r="H80" s="1011"/>
      <c r="I80" s="1011"/>
      <c r="J80" s="1011"/>
      <c r="K80" s="1011"/>
      <c r="L80" s="1011"/>
      <c r="M80" s="1011"/>
      <c r="N80" s="1011"/>
      <c r="O80" s="1011"/>
      <c r="P80" s="1012"/>
      <c r="Q80" s="1013">
        <f>Q81+Q82</f>
        <v>287</v>
      </c>
      <c r="R80" s="1007"/>
      <c r="S80" s="1007"/>
      <c r="T80" s="1007"/>
      <c r="U80" s="1007"/>
      <c r="V80" s="1007">
        <f>V81+V82</f>
        <v>176</v>
      </c>
      <c r="W80" s="1007"/>
      <c r="X80" s="1007"/>
      <c r="Y80" s="1007"/>
      <c r="Z80" s="1007"/>
      <c r="AA80" s="1007">
        <f t="shared" ref="AA80" si="0">AA81+AA82</f>
        <v>111</v>
      </c>
      <c r="AB80" s="1007"/>
      <c r="AC80" s="1007"/>
      <c r="AD80" s="1007"/>
      <c r="AE80" s="1007"/>
      <c r="AF80" s="1007">
        <f t="shared" ref="AF80" si="1">AF81+AF82</f>
        <v>111</v>
      </c>
      <c r="AG80" s="1007"/>
      <c r="AH80" s="1007"/>
      <c r="AI80" s="1007"/>
      <c r="AJ80" s="1007"/>
      <c r="AK80" s="1007" t="s">
        <v>565</v>
      </c>
      <c r="AL80" s="1007"/>
      <c r="AM80" s="1007"/>
      <c r="AN80" s="1007"/>
      <c r="AO80" s="1007"/>
      <c r="AP80" s="1007" t="s">
        <v>565</v>
      </c>
      <c r="AQ80" s="1007"/>
      <c r="AR80" s="1007"/>
      <c r="AS80" s="1007"/>
      <c r="AT80" s="1007"/>
      <c r="AU80" s="1014" t="s">
        <v>565</v>
      </c>
      <c r="AV80" s="1015"/>
      <c r="AW80" s="1015"/>
      <c r="AX80" s="1015"/>
      <c r="AY80" s="1016"/>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555</v>
      </c>
      <c r="C81" s="1011"/>
      <c r="D81" s="1011"/>
      <c r="E81" s="1011"/>
      <c r="F81" s="1011"/>
      <c r="G81" s="1011"/>
      <c r="H81" s="1011"/>
      <c r="I81" s="1011"/>
      <c r="J81" s="1011"/>
      <c r="K81" s="1011"/>
      <c r="L81" s="1011"/>
      <c r="M81" s="1011"/>
      <c r="N81" s="1011"/>
      <c r="O81" s="1011"/>
      <c r="P81" s="1012"/>
      <c r="Q81" s="1013">
        <v>249</v>
      </c>
      <c r="R81" s="1007"/>
      <c r="S81" s="1007"/>
      <c r="T81" s="1007"/>
      <c r="U81" s="1007"/>
      <c r="V81" s="1007">
        <v>153</v>
      </c>
      <c r="W81" s="1007"/>
      <c r="X81" s="1007"/>
      <c r="Y81" s="1007"/>
      <c r="Z81" s="1007"/>
      <c r="AA81" s="1007">
        <v>96</v>
      </c>
      <c r="AB81" s="1007"/>
      <c r="AC81" s="1007"/>
      <c r="AD81" s="1007"/>
      <c r="AE81" s="1007"/>
      <c r="AF81" s="1007">
        <v>96</v>
      </c>
      <c r="AG81" s="1007"/>
      <c r="AH81" s="1007"/>
      <c r="AI81" s="1007"/>
      <c r="AJ81" s="1007"/>
      <c r="AK81" s="1007" t="s">
        <v>565</v>
      </c>
      <c r="AL81" s="1007"/>
      <c r="AM81" s="1007"/>
      <c r="AN81" s="1007"/>
      <c r="AO81" s="1007"/>
      <c r="AP81" s="1007" t="s">
        <v>565</v>
      </c>
      <c r="AQ81" s="1007"/>
      <c r="AR81" s="1007"/>
      <c r="AS81" s="1007"/>
      <c r="AT81" s="1007"/>
      <c r="AU81" s="1014" t="s">
        <v>565</v>
      </c>
      <c r="AV81" s="1015"/>
      <c r="AW81" s="1015"/>
      <c r="AX81" s="1015"/>
      <c r="AY81" s="1016"/>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556</v>
      </c>
      <c r="C82" s="1011"/>
      <c r="D82" s="1011"/>
      <c r="E82" s="1011"/>
      <c r="F82" s="1011"/>
      <c r="G82" s="1011"/>
      <c r="H82" s="1011"/>
      <c r="I82" s="1011"/>
      <c r="J82" s="1011"/>
      <c r="K82" s="1011"/>
      <c r="L82" s="1011"/>
      <c r="M82" s="1011"/>
      <c r="N82" s="1011"/>
      <c r="O82" s="1011"/>
      <c r="P82" s="1012"/>
      <c r="Q82" s="1013">
        <v>38</v>
      </c>
      <c r="R82" s="1007"/>
      <c r="S82" s="1007"/>
      <c r="T82" s="1007"/>
      <c r="U82" s="1007"/>
      <c r="V82" s="1007">
        <v>23</v>
      </c>
      <c r="W82" s="1007"/>
      <c r="X82" s="1007"/>
      <c r="Y82" s="1007"/>
      <c r="Z82" s="1007"/>
      <c r="AA82" s="1007">
        <v>15</v>
      </c>
      <c r="AB82" s="1007"/>
      <c r="AC82" s="1007"/>
      <c r="AD82" s="1007"/>
      <c r="AE82" s="1007"/>
      <c r="AF82" s="1007">
        <v>15</v>
      </c>
      <c r="AG82" s="1007"/>
      <c r="AH82" s="1007"/>
      <c r="AI82" s="1007"/>
      <c r="AJ82" s="1007"/>
      <c r="AK82" s="1007" t="s">
        <v>565</v>
      </c>
      <c r="AL82" s="1007"/>
      <c r="AM82" s="1007"/>
      <c r="AN82" s="1007"/>
      <c r="AO82" s="1007"/>
      <c r="AP82" s="1007" t="s">
        <v>565</v>
      </c>
      <c r="AQ82" s="1007"/>
      <c r="AR82" s="1007"/>
      <c r="AS82" s="1007"/>
      <c r="AT82" s="1007"/>
      <c r="AU82" s="1014" t="s">
        <v>565</v>
      </c>
      <c r="AV82" s="1015"/>
      <c r="AW82" s="1015"/>
      <c r="AX82" s="1015"/>
      <c r="AY82" s="1016"/>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563</v>
      </c>
      <c r="C83" s="1011"/>
      <c r="D83" s="1011"/>
      <c r="E83" s="1011"/>
      <c r="F83" s="1011"/>
      <c r="G83" s="1011"/>
      <c r="H83" s="1011"/>
      <c r="I83" s="1011"/>
      <c r="J83" s="1011"/>
      <c r="K83" s="1011"/>
      <c r="L83" s="1011"/>
      <c r="M83" s="1011"/>
      <c r="N83" s="1011"/>
      <c r="O83" s="1011"/>
      <c r="P83" s="1012"/>
      <c r="Q83" s="1013">
        <f>Q84+Q85</f>
        <v>254603</v>
      </c>
      <c r="R83" s="1007"/>
      <c r="S83" s="1007"/>
      <c r="T83" s="1007"/>
      <c r="U83" s="1007"/>
      <c r="V83" s="1007">
        <f>V84+V85</f>
        <v>246672</v>
      </c>
      <c r="W83" s="1007"/>
      <c r="X83" s="1007"/>
      <c r="Y83" s="1007"/>
      <c r="Z83" s="1007"/>
      <c r="AA83" s="1007">
        <f t="shared" ref="AA83" si="2">AA84+AA85</f>
        <v>7933</v>
      </c>
      <c r="AB83" s="1007"/>
      <c r="AC83" s="1007"/>
      <c r="AD83" s="1007"/>
      <c r="AE83" s="1007"/>
      <c r="AF83" s="1007">
        <f t="shared" ref="AF83" si="3">AF84+AF85</f>
        <v>7529</v>
      </c>
      <c r="AG83" s="1007"/>
      <c r="AH83" s="1007"/>
      <c r="AI83" s="1007"/>
      <c r="AJ83" s="1007"/>
      <c r="AK83" s="1007">
        <v>12</v>
      </c>
      <c r="AL83" s="1007"/>
      <c r="AM83" s="1007"/>
      <c r="AN83" s="1007"/>
      <c r="AO83" s="1007"/>
      <c r="AP83" s="1007" t="s">
        <v>565</v>
      </c>
      <c r="AQ83" s="1007"/>
      <c r="AR83" s="1007"/>
      <c r="AS83" s="1007"/>
      <c r="AT83" s="1007"/>
      <c r="AU83" s="1014" t="s">
        <v>565</v>
      </c>
      <c r="AV83" s="1015"/>
      <c r="AW83" s="1015"/>
      <c r="AX83" s="1015"/>
      <c r="AY83" s="1016"/>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555</v>
      </c>
      <c r="C84" s="1011"/>
      <c r="D84" s="1011"/>
      <c r="E84" s="1011"/>
      <c r="F84" s="1011"/>
      <c r="G84" s="1011"/>
      <c r="H84" s="1011"/>
      <c r="I84" s="1011"/>
      <c r="J84" s="1011"/>
      <c r="K84" s="1011"/>
      <c r="L84" s="1011"/>
      <c r="M84" s="1011"/>
      <c r="N84" s="1011"/>
      <c r="O84" s="1011"/>
      <c r="P84" s="1012"/>
      <c r="Q84" s="1013">
        <v>237</v>
      </c>
      <c r="R84" s="1007"/>
      <c r="S84" s="1007"/>
      <c r="T84" s="1007"/>
      <c r="U84" s="1007"/>
      <c r="V84" s="1007">
        <v>234</v>
      </c>
      <c r="W84" s="1007"/>
      <c r="X84" s="1007"/>
      <c r="Y84" s="1007"/>
      <c r="Z84" s="1007"/>
      <c r="AA84" s="1007">
        <v>4</v>
      </c>
      <c r="AB84" s="1007"/>
      <c r="AC84" s="1007"/>
      <c r="AD84" s="1007"/>
      <c r="AE84" s="1007"/>
      <c r="AF84" s="1007">
        <v>4</v>
      </c>
      <c r="AG84" s="1007"/>
      <c r="AH84" s="1007"/>
      <c r="AI84" s="1007"/>
      <c r="AJ84" s="1007"/>
      <c r="AK84" s="1007">
        <v>12</v>
      </c>
      <c r="AL84" s="1007"/>
      <c r="AM84" s="1007"/>
      <c r="AN84" s="1007"/>
      <c r="AO84" s="1007"/>
      <c r="AP84" s="1007" t="s">
        <v>565</v>
      </c>
      <c r="AQ84" s="1007"/>
      <c r="AR84" s="1007"/>
      <c r="AS84" s="1007"/>
      <c r="AT84" s="1007"/>
      <c r="AU84" s="1014" t="s">
        <v>565</v>
      </c>
      <c r="AV84" s="1015"/>
      <c r="AW84" s="1015"/>
      <c r="AX84" s="1015"/>
      <c r="AY84" s="1016"/>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556</v>
      </c>
      <c r="C85" s="1011"/>
      <c r="D85" s="1011"/>
      <c r="E85" s="1011"/>
      <c r="F85" s="1011"/>
      <c r="G85" s="1011"/>
      <c r="H85" s="1011"/>
      <c r="I85" s="1011"/>
      <c r="J85" s="1011"/>
      <c r="K85" s="1011"/>
      <c r="L85" s="1011"/>
      <c r="M85" s="1011"/>
      <c r="N85" s="1011"/>
      <c r="O85" s="1011"/>
      <c r="P85" s="1012"/>
      <c r="Q85" s="1013">
        <v>254366</v>
      </c>
      <c r="R85" s="1007"/>
      <c r="S85" s="1007"/>
      <c r="T85" s="1007"/>
      <c r="U85" s="1007"/>
      <c r="V85" s="1007">
        <v>246438</v>
      </c>
      <c r="W85" s="1007"/>
      <c r="X85" s="1007"/>
      <c r="Y85" s="1007"/>
      <c r="Z85" s="1007"/>
      <c r="AA85" s="1007">
        <v>7929</v>
      </c>
      <c r="AB85" s="1007"/>
      <c r="AC85" s="1007"/>
      <c r="AD85" s="1007"/>
      <c r="AE85" s="1007"/>
      <c r="AF85" s="1007">
        <v>7525</v>
      </c>
      <c r="AG85" s="1007"/>
      <c r="AH85" s="1007"/>
      <c r="AI85" s="1007"/>
      <c r="AJ85" s="1007"/>
      <c r="AK85" s="1007" t="s">
        <v>565</v>
      </c>
      <c r="AL85" s="1007"/>
      <c r="AM85" s="1007"/>
      <c r="AN85" s="1007"/>
      <c r="AO85" s="1007"/>
      <c r="AP85" s="1007" t="s">
        <v>565</v>
      </c>
      <c r="AQ85" s="1007"/>
      <c r="AR85" s="1007"/>
      <c r="AS85" s="1007"/>
      <c r="AT85" s="1007"/>
      <c r="AU85" s="1014" t="s">
        <v>565</v>
      </c>
      <c r="AV85" s="1015"/>
      <c r="AW85" s="1015"/>
      <c r="AX85" s="1015"/>
      <c r="AY85" s="1016"/>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t="s">
        <v>564</v>
      </c>
      <c r="C86" s="1011"/>
      <c r="D86" s="1011"/>
      <c r="E86" s="1011"/>
      <c r="F86" s="1011"/>
      <c r="G86" s="1011"/>
      <c r="H86" s="1011"/>
      <c r="I86" s="1011"/>
      <c r="J86" s="1011"/>
      <c r="K86" s="1011"/>
      <c r="L86" s="1011"/>
      <c r="M86" s="1011"/>
      <c r="N86" s="1011"/>
      <c r="O86" s="1011"/>
      <c r="P86" s="1012"/>
      <c r="Q86" s="1013" t="s">
        <v>565</v>
      </c>
      <c r="R86" s="1007"/>
      <c r="S86" s="1007"/>
      <c r="T86" s="1007"/>
      <c r="U86" s="1007"/>
      <c r="V86" s="1007" t="s">
        <v>565</v>
      </c>
      <c r="W86" s="1007"/>
      <c r="X86" s="1007"/>
      <c r="Y86" s="1007"/>
      <c r="Z86" s="1007"/>
      <c r="AA86" s="1007" t="s">
        <v>565</v>
      </c>
      <c r="AB86" s="1007"/>
      <c r="AC86" s="1007"/>
      <c r="AD86" s="1007"/>
      <c r="AE86" s="1007"/>
      <c r="AF86" s="1007" t="s">
        <v>565</v>
      </c>
      <c r="AG86" s="1007"/>
      <c r="AH86" s="1007"/>
      <c r="AI86" s="1007"/>
      <c r="AJ86" s="1007"/>
      <c r="AK86" s="1007" t="s">
        <v>565</v>
      </c>
      <c r="AL86" s="1007"/>
      <c r="AM86" s="1007"/>
      <c r="AN86" s="1007"/>
      <c r="AO86" s="1007"/>
      <c r="AP86" s="1007">
        <v>86</v>
      </c>
      <c r="AQ86" s="1007"/>
      <c r="AR86" s="1007"/>
      <c r="AS86" s="1007"/>
      <c r="AT86" s="1007"/>
      <c r="AU86" s="1007">
        <v>12</v>
      </c>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AF68+AF71+AF74+AF77+AF78+AF79+AF80+AF83</f>
        <v>9002</v>
      </c>
      <c r="AG88" s="995"/>
      <c r="AH88" s="995"/>
      <c r="AI88" s="995"/>
      <c r="AJ88" s="995"/>
      <c r="AK88" s="999"/>
      <c r="AL88" s="999"/>
      <c r="AM88" s="999"/>
      <c r="AN88" s="999"/>
      <c r="AO88" s="999"/>
      <c r="AP88" s="995">
        <f>AP68+AP74+AP78+AP86</f>
        <v>1418</v>
      </c>
      <c r="AQ88" s="995"/>
      <c r="AR88" s="995"/>
      <c r="AS88" s="995"/>
      <c r="AT88" s="995"/>
      <c r="AU88" s="995">
        <f>AU68+AU74+AU86</f>
        <v>392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295</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295</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295</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1355601</v>
      </c>
      <c r="AB110" s="925"/>
      <c r="AC110" s="925"/>
      <c r="AD110" s="925"/>
      <c r="AE110" s="926"/>
      <c r="AF110" s="927">
        <v>1363414</v>
      </c>
      <c r="AG110" s="925"/>
      <c r="AH110" s="925"/>
      <c r="AI110" s="925"/>
      <c r="AJ110" s="926"/>
      <c r="AK110" s="927">
        <v>1433107</v>
      </c>
      <c r="AL110" s="925"/>
      <c r="AM110" s="925"/>
      <c r="AN110" s="925"/>
      <c r="AO110" s="926"/>
      <c r="AP110" s="928">
        <v>28.9</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12628765</v>
      </c>
      <c r="BR110" s="878"/>
      <c r="BS110" s="878"/>
      <c r="BT110" s="878"/>
      <c r="BU110" s="878"/>
      <c r="BV110" s="878">
        <v>12763491</v>
      </c>
      <c r="BW110" s="878"/>
      <c r="BX110" s="878"/>
      <c r="BY110" s="878"/>
      <c r="BZ110" s="878"/>
      <c r="CA110" s="878">
        <v>12553107</v>
      </c>
      <c r="CB110" s="878"/>
      <c r="CC110" s="878"/>
      <c r="CD110" s="878"/>
      <c r="CE110" s="878"/>
      <c r="CF110" s="902">
        <v>253.3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4842663</v>
      </c>
      <c r="BR112" s="853"/>
      <c r="BS112" s="853"/>
      <c r="BT112" s="853"/>
      <c r="BU112" s="853"/>
      <c r="BV112" s="853">
        <v>4492630</v>
      </c>
      <c r="BW112" s="853"/>
      <c r="BX112" s="853"/>
      <c r="BY112" s="853"/>
      <c r="BZ112" s="853"/>
      <c r="CA112" s="853">
        <v>4325688</v>
      </c>
      <c r="CB112" s="853"/>
      <c r="CC112" s="853"/>
      <c r="CD112" s="853"/>
      <c r="CE112" s="853"/>
      <c r="CF112" s="911">
        <v>87.3</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395816</v>
      </c>
      <c r="AB113" s="955"/>
      <c r="AC113" s="955"/>
      <c r="AD113" s="955"/>
      <c r="AE113" s="956"/>
      <c r="AF113" s="957">
        <v>361859</v>
      </c>
      <c r="AG113" s="955"/>
      <c r="AH113" s="955"/>
      <c r="AI113" s="955"/>
      <c r="AJ113" s="956"/>
      <c r="AK113" s="957">
        <v>380947</v>
      </c>
      <c r="AL113" s="955"/>
      <c r="AM113" s="955"/>
      <c r="AN113" s="955"/>
      <c r="AO113" s="956"/>
      <c r="AP113" s="958">
        <v>7.7</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443842</v>
      </c>
      <c r="BR113" s="853"/>
      <c r="BS113" s="853"/>
      <c r="BT113" s="853"/>
      <c r="BU113" s="853"/>
      <c r="BV113" s="853">
        <v>422519</v>
      </c>
      <c r="BW113" s="853"/>
      <c r="BX113" s="853"/>
      <c r="BY113" s="853"/>
      <c r="BZ113" s="853"/>
      <c r="CA113" s="853">
        <v>392209</v>
      </c>
      <c r="CB113" s="853"/>
      <c r="CC113" s="853"/>
      <c r="CD113" s="853"/>
      <c r="CE113" s="853"/>
      <c r="CF113" s="911">
        <v>7.9</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34519</v>
      </c>
      <c r="AB114" s="816"/>
      <c r="AC114" s="816"/>
      <c r="AD114" s="816"/>
      <c r="AE114" s="817"/>
      <c r="AF114" s="818">
        <v>14489</v>
      </c>
      <c r="AG114" s="816"/>
      <c r="AH114" s="816"/>
      <c r="AI114" s="816"/>
      <c r="AJ114" s="817"/>
      <c r="AK114" s="818">
        <v>22776</v>
      </c>
      <c r="AL114" s="816"/>
      <c r="AM114" s="816"/>
      <c r="AN114" s="816"/>
      <c r="AO114" s="817"/>
      <c r="AP114" s="860">
        <v>0.5</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1822979</v>
      </c>
      <c r="BR114" s="853"/>
      <c r="BS114" s="853"/>
      <c r="BT114" s="853"/>
      <c r="BU114" s="853"/>
      <c r="BV114" s="853">
        <v>1732805</v>
      </c>
      <c r="BW114" s="853"/>
      <c r="BX114" s="853"/>
      <c r="BY114" s="853"/>
      <c r="BZ114" s="853"/>
      <c r="CA114" s="853">
        <v>1736172</v>
      </c>
      <c r="CB114" s="853"/>
      <c r="CC114" s="853"/>
      <c r="CD114" s="853"/>
      <c r="CE114" s="853"/>
      <c r="CF114" s="911">
        <v>35</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1785936</v>
      </c>
      <c r="AB117" s="939"/>
      <c r="AC117" s="939"/>
      <c r="AD117" s="939"/>
      <c r="AE117" s="940"/>
      <c r="AF117" s="941">
        <v>1739762</v>
      </c>
      <c r="AG117" s="939"/>
      <c r="AH117" s="939"/>
      <c r="AI117" s="939"/>
      <c r="AJ117" s="940"/>
      <c r="AK117" s="941">
        <v>1836830</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295</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443</v>
      </c>
      <c r="BP119" s="914"/>
      <c r="BQ119" s="915">
        <v>19738249</v>
      </c>
      <c r="BR119" s="881"/>
      <c r="BS119" s="881"/>
      <c r="BT119" s="881"/>
      <c r="BU119" s="881"/>
      <c r="BV119" s="881">
        <v>19411445</v>
      </c>
      <c r="BW119" s="881"/>
      <c r="BX119" s="881"/>
      <c r="BY119" s="881"/>
      <c r="BZ119" s="881"/>
      <c r="CA119" s="881">
        <v>19007176</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4632873</v>
      </c>
      <c r="BR120" s="878"/>
      <c r="BS120" s="878"/>
      <c r="BT120" s="878"/>
      <c r="BU120" s="878"/>
      <c r="BV120" s="878">
        <v>4747776</v>
      </c>
      <c r="BW120" s="878"/>
      <c r="BX120" s="878"/>
      <c r="BY120" s="878"/>
      <c r="BZ120" s="878"/>
      <c r="CA120" s="878">
        <v>4261908</v>
      </c>
      <c r="CB120" s="878"/>
      <c r="CC120" s="878"/>
      <c r="CD120" s="878"/>
      <c r="CE120" s="878"/>
      <c r="CF120" s="902">
        <v>86</v>
      </c>
      <c r="CG120" s="903"/>
      <c r="CH120" s="903"/>
      <c r="CI120" s="903"/>
      <c r="CJ120" s="903"/>
      <c r="CK120" s="904" t="s">
        <v>447</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2341212</v>
      </c>
      <c r="DH120" s="878"/>
      <c r="DI120" s="878"/>
      <c r="DJ120" s="878"/>
      <c r="DK120" s="878"/>
      <c r="DL120" s="878">
        <v>2303124</v>
      </c>
      <c r="DM120" s="878"/>
      <c r="DN120" s="878"/>
      <c r="DO120" s="878"/>
      <c r="DP120" s="878"/>
      <c r="DQ120" s="878">
        <v>2155677</v>
      </c>
      <c r="DR120" s="878"/>
      <c r="DS120" s="878"/>
      <c r="DT120" s="878"/>
      <c r="DU120" s="878"/>
      <c r="DV120" s="879">
        <v>43.5</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144487</v>
      </c>
      <c r="BR121" s="853"/>
      <c r="BS121" s="853"/>
      <c r="BT121" s="853"/>
      <c r="BU121" s="853"/>
      <c r="BV121" s="853">
        <v>135740</v>
      </c>
      <c r="BW121" s="853"/>
      <c r="BX121" s="853"/>
      <c r="BY121" s="853"/>
      <c r="BZ121" s="853"/>
      <c r="CA121" s="853">
        <v>85074</v>
      </c>
      <c r="CB121" s="853"/>
      <c r="CC121" s="853"/>
      <c r="CD121" s="853"/>
      <c r="CE121" s="853"/>
      <c r="CF121" s="911">
        <v>1.7</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1669956</v>
      </c>
      <c r="DH121" s="853"/>
      <c r="DI121" s="853"/>
      <c r="DJ121" s="853"/>
      <c r="DK121" s="853"/>
      <c r="DL121" s="853">
        <v>1426610</v>
      </c>
      <c r="DM121" s="853"/>
      <c r="DN121" s="853"/>
      <c r="DO121" s="853"/>
      <c r="DP121" s="853"/>
      <c r="DQ121" s="853">
        <v>1497990</v>
      </c>
      <c r="DR121" s="853"/>
      <c r="DS121" s="853"/>
      <c r="DT121" s="853"/>
      <c r="DU121" s="853"/>
      <c r="DV121" s="830">
        <v>30.2</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12108042</v>
      </c>
      <c r="BR122" s="881"/>
      <c r="BS122" s="881"/>
      <c r="BT122" s="881"/>
      <c r="BU122" s="881"/>
      <c r="BV122" s="881">
        <v>12102023</v>
      </c>
      <c r="BW122" s="881"/>
      <c r="BX122" s="881"/>
      <c r="BY122" s="881"/>
      <c r="BZ122" s="881"/>
      <c r="CA122" s="881">
        <v>11915574</v>
      </c>
      <c r="CB122" s="881"/>
      <c r="CC122" s="881"/>
      <c r="CD122" s="881"/>
      <c r="CE122" s="881"/>
      <c r="CF122" s="882">
        <v>240.4</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664293</v>
      </c>
      <c r="DH122" s="853"/>
      <c r="DI122" s="853"/>
      <c r="DJ122" s="853"/>
      <c r="DK122" s="853"/>
      <c r="DL122" s="853">
        <v>593987</v>
      </c>
      <c r="DM122" s="853"/>
      <c r="DN122" s="853"/>
      <c r="DO122" s="853"/>
      <c r="DP122" s="853"/>
      <c r="DQ122" s="853">
        <v>495827</v>
      </c>
      <c r="DR122" s="853"/>
      <c r="DS122" s="853"/>
      <c r="DT122" s="853"/>
      <c r="DU122" s="853"/>
      <c r="DV122" s="830">
        <v>10</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451</v>
      </c>
      <c r="BP123" s="914"/>
      <c r="BQ123" s="868">
        <v>16885402</v>
      </c>
      <c r="BR123" s="869"/>
      <c r="BS123" s="869"/>
      <c r="BT123" s="869"/>
      <c r="BU123" s="869"/>
      <c r="BV123" s="869">
        <v>16985539</v>
      </c>
      <c r="BW123" s="869"/>
      <c r="BX123" s="869"/>
      <c r="BY123" s="869"/>
      <c r="BZ123" s="869"/>
      <c r="CA123" s="869">
        <v>16262556</v>
      </c>
      <c r="CB123" s="869"/>
      <c r="CC123" s="869"/>
      <c r="CD123" s="869"/>
      <c r="CE123" s="869"/>
      <c r="CF123" s="784"/>
      <c r="CG123" s="785"/>
      <c r="CH123" s="785"/>
      <c r="CI123" s="785"/>
      <c r="CJ123" s="870"/>
      <c r="CK123" s="905"/>
      <c r="CL123" s="891"/>
      <c r="CM123" s="891"/>
      <c r="CN123" s="891"/>
      <c r="CO123" s="892"/>
      <c r="CP123" s="871" t="s">
        <v>143</v>
      </c>
      <c r="CQ123" s="872"/>
      <c r="CR123" s="872"/>
      <c r="CS123" s="872"/>
      <c r="CT123" s="872"/>
      <c r="CU123" s="872"/>
      <c r="CV123" s="872"/>
      <c r="CW123" s="872"/>
      <c r="CX123" s="872"/>
      <c r="CY123" s="872"/>
      <c r="CZ123" s="872"/>
      <c r="DA123" s="872"/>
      <c r="DB123" s="872"/>
      <c r="DC123" s="872"/>
      <c r="DD123" s="872"/>
      <c r="DE123" s="872"/>
      <c r="DF123" s="873"/>
      <c r="DG123" s="815">
        <v>167202</v>
      </c>
      <c r="DH123" s="816"/>
      <c r="DI123" s="816"/>
      <c r="DJ123" s="816"/>
      <c r="DK123" s="817"/>
      <c r="DL123" s="818">
        <v>168909</v>
      </c>
      <c r="DM123" s="816"/>
      <c r="DN123" s="816"/>
      <c r="DO123" s="816"/>
      <c r="DP123" s="817"/>
      <c r="DQ123" s="818">
        <v>176194</v>
      </c>
      <c r="DR123" s="816"/>
      <c r="DS123" s="816"/>
      <c r="DT123" s="816"/>
      <c r="DU123" s="817"/>
      <c r="DV123" s="860">
        <v>3.6</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54.9</v>
      </c>
      <c r="BR124" s="867"/>
      <c r="BS124" s="867"/>
      <c r="BT124" s="867"/>
      <c r="BU124" s="867"/>
      <c r="BV124" s="867">
        <v>48.8</v>
      </c>
      <c r="BW124" s="867"/>
      <c r="BX124" s="867"/>
      <c r="BY124" s="867"/>
      <c r="BZ124" s="867"/>
      <c r="CA124" s="867">
        <v>55.3</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15698</v>
      </c>
      <c r="AB128" s="837"/>
      <c r="AC128" s="837"/>
      <c r="AD128" s="837"/>
      <c r="AE128" s="838"/>
      <c r="AF128" s="839">
        <v>15090</v>
      </c>
      <c r="AG128" s="837"/>
      <c r="AH128" s="837"/>
      <c r="AI128" s="837"/>
      <c r="AJ128" s="838"/>
      <c r="AK128" s="839">
        <v>67</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14.37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6399817</v>
      </c>
      <c r="AB129" s="816"/>
      <c r="AC129" s="816"/>
      <c r="AD129" s="816"/>
      <c r="AE129" s="817"/>
      <c r="AF129" s="818">
        <v>6159197</v>
      </c>
      <c r="AG129" s="816"/>
      <c r="AH129" s="816"/>
      <c r="AI129" s="816"/>
      <c r="AJ129" s="817"/>
      <c r="AK129" s="818">
        <v>6164106</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19.37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1210481</v>
      </c>
      <c r="AB130" s="816"/>
      <c r="AC130" s="816"/>
      <c r="AD130" s="816"/>
      <c r="AE130" s="817"/>
      <c r="AF130" s="818">
        <v>1194392</v>
      </c>
      <c r="AG130" s="816"/>
      <c r="AH130" s="816"/>
      <c r="AI130" s="816"/>
      <c r="AJ130" s="817"/>
      <c r="AK130" s="818">
        <v>1208136</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11.3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5189336</v>
      </c>
      <c r="AB131" s="800"/>
      <c r="AC131" s="800"/>
      <c r="AD131" s="800"/>
      <c r="AE131" s="801"/>
      <c r="AF131" s="802">
        <v>4964805</v>
      </c>
      <c r="AG131" s="800"/>
      <c r="AH131" s="800"/>
      <c r="AI131" s="800"/>
      <c r="AJ131" s="801"/>
      <c r="AK131" s="802">
        <v>4955970</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55.3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10.78667868</v>
      </c>
      <c r="AB132" s="781"/>
      <c r="AC132" s="781"/>
      <c r="AD132" s="781"/>
      <c r="AE132" s="782"/>
      <c r="AF132" s="783">
        <v>10.680782020000001</v>
      </c>
      <c r="AG132" s="781"/>
      <c r="AH132" s="781"/>
      <c r="AI132" s="781"/>
      <c r="AJ132" s="782"/>
      <c r="AK132" s="783">
        <v>12.68423739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10.6</v>
      </c>
      <c r="AB133" s="760"/>
      <c r="AC133" s="760"/>
      <c r="AD133" s="760"/>
      <c r="AE133" s="761"/>
      <c r="AF133" s="759">
        <v>10.7</v>
      </c>
      <c r="AG133" s="760"/>
      <c r="AH133" s="760"/>
      <c r="AI133" s="760"/>
      <c r="AJ133" s="761"/>
      <c r="AK133" s="759">
        <v>11.3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Mu77FVPTp/W8yKIwI723gGlwi11H6fZGFkd4tavCDjaU7cz8B41IIYm9p+sdmsWXwtiDzik2Pa2cjuJJODNbA==" saltValue="PY1fasI7GzWVjPGiSdKE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W1"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DP0pjC3i8yuMrjPQUF9rXy0V/jVoMmot5Q3bXNGt3TXQXwB5IuefhF1OT5HCQndLDt6B7c3UzDa1QAlfzNT0g==" saltValue="NMzg/Ool9e2yDO8Nbd6B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49"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kqOVpwf2yK3NbCny02nlFBcjBNap/HyXossDt7F837EvqluTJUhhyaY/vXZQXgr+ZsYHVV++JuagLQqVn3Hg==" saltValue="O3tumVMhH9Ehzc2T+eV/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1532047</v>
      </c>
      <c r="AP9" s="281">
        <v>140220</v>
      </c>
      <c r="AQ9" s="282">
        <v>123213</v>
      </c>
      <c r="AR9" s="283">
        <v>13.8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158394</v>
      </c>
      <c r="AP10" s="284">
        <v>14497</v>
      </c>
      <c r="AQ10" s="285">
        <v>19454</v>
      </c>
      <c r="AR10" s="286">
        <v>-25.5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141209</v>
      </c>
      <c r="AP11" s="284">
        <v>12924</v>
      </c>
      <c r="AQ11" s="285">
        <v>2988</v>
      </c>
      <c r="AR11" s="286">
        <v>332.5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88843</v>
      </c>
      <c r="AP13" s="284">
        <v>8131</v>
      </c>
      <c r="AQ13" s="285">
        <v>6503</v>
      </c>
      <c r="AR13" s="286">
        <v>25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46324</v>
      </c>
      <c r="AP14" s="284">
        <v>4240</v>
      </c>
      <c r="AQ14" s="285">
        <v>2823</v>
      </c>
      <c r="AR14" s="286">
        <v>50.2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-143161</v>
      </c>
      <c r="AP15" s="284">
        <v>-13103</v>
      </c>
      <c r="AQ15" s="285">
        <v>-6736</v>
      </c>
      <c r="AR15" s="286">
        <v>94.5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1823656</v>
      </c>
      <c r="AP16" s="284">
        <v>166910</v>
      </c>
      <c r="AQ16" s="285">
        <v>148246</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16.75</v>
      </c>
      <c r="AP21" s="298">
        <v>12.94</v>
      </c>
      <c r="AQ21" s="299">
        <v>3.81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92.4</v>
      </c>
      <c r="AP22" s="303">
        <v>95.5</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1433107</v>
      </c>
      <c r="AP32" s="312">
        <v>131165</v>
      </c>
      <c r="AQ32" s="313">
        <v>83862</v>
      </c>
      <c r="AR32" s="314">
        <v>56.4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380947</v>
      </c>
      <c r="AP35" s="312">
        <v>34866</v>
      </c>
      <c r="AQ35" s="313">
        <v>26360</v>
      </c>
      <c r="AR35" s="314">
        <v>32.299999999999997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22776</v>
      </c>
      <c r="AP36" s="312">
        <v>2085</v>
      </c>
      <c r="AQ36" s="313">
        <v>3483</v>
      </c>
      <c r="AR36" s="314">
        <v>-40.1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612</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21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-67</v>
      </c>
      <c r="AP39" s="312">
        <v>-6</v>
      </c>
      <c r="AQ39" s="313">
        <v>-3285</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-1208136</v>
      </c>
      <c r="AP40" s="312">
        <v>-110574</v>
      </c>
      <c r="AQ40" s="313">
        <v>-73039</v>
      </c>
      <c r="AR40" s="314">
        <v>51.4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628627</v>
      </c>
      <c r="AP41" s="312">
        <v>57535</v>
      </c>
      <c r="AQ41" s="313">
        <v>38015</v>
      </c>
      <c r="AR41" s="314">
        <v>51.3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1355363</v>
      </c>
      <c r="AN51" s="334">
        <v>109790</v>
      </c>
      <c r="AO51" s="335">
        <v>12</v>
      </c>
      <c r="AP51" s="336">
        <v>118252</v>
      </c>
      <c r="AQ51" s="337">
        <v>2.8</v>
      </c>
      <c r="AR51" s="338">
        <v>9.1999999999999993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1024586</v>
      </c>
      <c r="AN52" s="342">
        <v>82996</v>
      </c>
      <c r="AO52" s="343">
        <v>52.2</v>
      </c>
      <c r="AP52" s="344">
        <v>49994</v>
      </c>
      <c r="AQ52" s="345">
        <v>-7.1</v>
      </c>
      <c r="AR52" s="346">
        <v>59.3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1817836</v>
      </c>
      <c r="AN53" s="334">
        <v>151676</v>
      </c>
      <c r="AO53" s="335">
        <v>38.200000000000003</v>
      </c>
      <c r="AP53" s="336">
        <v>120302</v>
      </c>
      <c r="AQ53" s="337">
        <v>1.7</v>
      </c>
      <c r="AR53" s="338">
        <v>36.5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1285862</v>
      </c>
      <c r="AN54" s="342">
        <v>107289</v>
      </c>
      <c r="AO54" s="343">
        <v>29.3</v>
      </c>
      <c r="AP54" s="344">
        <v>59328</v>
      </c>
      <c r="AQ54" s="345">
        <v>18.7</v>
      </c>
      <c r="AR54" s="346">
        <v>10.6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1579356</v>
      </c>
      <c r="AN55" s="334">
        <v>135718</v>
      </c>
      <c r="AO55" s="335">
        <v>-10.5</v>
      </c>
      <c r="AP55" s="336">
        <v>114841</v>
      </c>
      <c r="AQ55" s="337">
        <v>-4.5</v>
      </c>
      <c r="AR55" s="338">
        <v>-6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981258</v>
      </c>
      <c r="AN56" s="342">
        <v>84322</v>
      </c>
      <c r="AO56" s="343">
        <v>-21.4</v>
      </c>
      <c r="AP56" s="344">
        <v>51589</v>
      </c>
      <c r="AQ56" s="345">
        <v>-13</v>
      </c>
      <c r="AR56" s="346">
        <v>-8.4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1691660</v>
      </c>
      <c r="AN57" s="334">
        <v>150758</v>
      </c>
      <c r="AO57" s="335">
        <v>11.1</v>
      </c>
      <c r="AP57" s="336">
        <v>124145</v>
      </c>
      <c r="AQ57" s="337">
        <v>8.1</v>
      </c>
      <c r="AR57" s="338">
        <v>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1285282</v>
      </c>
      <c r="AN58" s="342">
        <v>114543</v>
      </c>
      <c r="AO58" s="343">
        <v>35.799999999999997</v>
      </c>
      <c r="AP58" s="344">
        <v>54761</v>
      </c>
      <c r="AQ58" s="345">
        <v>6.1</v>
      </c>
      <c r="AR58" s="346">
        <v>29.7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1611610</v>
      </c>
      <c r="AN59" s="334">
        <v>147502</v>
      </c>
      <c r="AO59" s="335">
        <v>-2.2000000000000002</v>
      </c>
      <c r="AP59" s="336">
        <v>131480</v>
      </c>
      <c r="AQ59" s="337">
        <v>5.9</v>
      </c>
      <c r="AR59" s="338">
        <v>-8.1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1039666</v>
      </c>
      <c r="AN60" s="342">
        <v>95155</v>
      </c>
      <c r="AO60" s="343">
        <v>-16.899999999999999</v>
      </c>
      <c r="AP60" s="344">
        <v>63148</v>
      </c>
      <c r="AQ60" s="345">
        <v>15.3</v>
      </c>
      <c r="AR60" s="346">
        <v>-32.200000000000003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1611165</v>
      </c>
      <c r="AN61" s="349">
        <v>139089</v>
      </c>
      <c r="AO61" s="350">
        <v>9.6999999999999993</v>
      </c>
      <c r="AP61" s="351">
        <v>121804</v>
      </c>
      <c r="AQ61" s="352">
        <v>2.8</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1123331</v>
      </c>
      <c r="AN62" s="342">
        <v>96861</v>
      </c>
      <c r="AO62" s="343">
        <v>15.8</v>
      </c>
      <c r="AP62" s="344">
        <v>55764</v>
      </c>
      <c r="AQ62" s="345">
        <v>4</v>
      </c>
      <c r="AR62" s="346">
        <v>11.8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NEvX4KlUH41guS23KCWOG4p2Glq+yFcrm+PApxgzqcn/Yig63WvcUnWhBM5iTvquTsqhKw2ktlOG1SUjaRfUg==" saltValue="cxRF6xKEy8ydqb5lcsaK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1"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szbjvb8vkS2d+N7TMZdv3FWks8J/UVVucbkK8uRo4lc7sAbw/YTiacdSCKEsyrq70or3NW0k8WePkOJPKtpakg==" saltValue="+2X2lB8Bg/1qUx/kEv6/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cOeOitTVrEP2lwTDKMEGQQwkyRR0/85tQLI4Bwie5Qot/Q4mg3oVyqRTnNIWuWQl82mtEv1EywoT+VrtMMk4xw==" saltValue="xItdlrFAC2+oCx7H6Mcr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29.15</v>
      </c>
      <c r="G47" s="12">
        <v>23.49</v>
      </c>
      <c r="H47" s="12">
        <v>28.21</v>
      </c>
      <c r="I47" s="12">
        <v>29.31</v>
      </c>
      <c r="J47" s="13">
        <v>23.94</v>
      </c>
    </row>
    <row r="48" spans="2:10" ht="57.75" customHeight="1" x14ac:dyDescent="0.15">
      <c r="B48" s="14"/>
      <c r="C48" s="1177" t="s">
        <v>4</v>
      </c>
      <c r="D48" s="1177"/>
      <c r="E48" s="1178"/>
      <c r="F48" s="15">
        <v>2.78</v>
      </c>
      <c r="G48" s="16">
        <v>3.18</v>
      </c>
      <c r="H48" s="16">
        <v>6.4</v>
      </c>
      <c r="I48" s="16">
        <v>4.9800000000000004</v>
      </c>
      <c r="J48" s="17">
        <v>3.39</v>
      </c>
    </row>
    <row r="49" spans="2:10" ht="57.75" customHeight="1" thickBot="1" x14ac:dyDescent="0.2">
      <c r="B49" s="18"/>
      <c r="C49" s="1179" t="s">
        <v>5</v>
      </c>
      <c r="D49" s="1179"/>
      <c r="E49" s="1180"/>
      <c r="F49" s="19" t="s">
        <v>532</v>
      </c>
      <c r="G49" s="20" t="s">
        <v>533</v>
      </c>
      <c r="H49" s="20">
        <v>9.42</v>
      </c>
      <c r="I49" s="20" t="s">
        <v>534</v>
      </c>
      <c r="J49" s="21" t="s">
        <v>535</v>
      </c>
    </row>
    <row r="50" spans="2:10" x14ac:dyDescent="0.15"/>
  </sheetData>
  <sheetProtection algorithmName="SHA-512" hashValue="8Jh8Y4WfzrEjVjsOnOYOWgSooxxvvNkqdb+wHb7G8w9BE2jdwEiq/eYlPoV5Uyi0gjerhAmn0BY2NwyxejW2TQ==" saltValue="iTkyd0W5TRRDRj6/FlLH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2025-03-12T05:09:01Z</cp:lastPrinted>
  <dcterms:created xsi:type="dcterms:W3CDTF">2025-02-19T03:14:20Z</dcterms:created>
  <dcterms:modified xsi:type="dcterms:W3CDTF">2025-09-22T02:26:41Z</dcterms:modified>
  <cp:category/>
</cp:coreProperties>
</file>